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PZPM 2021\CEP\ACEM\Press Release\"/>
    </mc:Choice>
  </mc:AlternateContent>
  <xr:revisionPtr revIDLastSave="0" documentId="8_{15DA8A37-CDA5-4AB6-A1F1-79A958C88E38}" xr6:coauthVersionLast="46" xr6:coauthVersionMax="46" xr10:uidLastSave="{00000000-0000-0000-0000-000000000000}"/>
  <bookViews>
    <workbookView xWindow="2730" yWindow="600" windowWidth="22380" windowHeight="15600" xr2:uid="{00000000-000D-0000-FFFF-FFFF00000000}"/>
  </bookViews>
  <sheets>
    <sheet name="Index" sheetId="23" r:id="rId1"/>
    <sheet name="Motorcycles - (ICE &amp; Electric)" sheetId="34" r:id="rId2"/>
    <sheet name="Sheet2" sheetId="38" state="hidden" r:id="rId3"/>
    <sheet name="Mopeds - (ICE &amp; Electric)" sheetId="33" r:id="rId4"/>
    <sheet name="Sheet3" sheetId="39" state="hidden" r:id="rId5"/>
    <sheet name="Motorcycles (Electric)" sheetId="29" r:id="rId6"/>
    <sheet name="Sheet5" sheetId="41" state="hidden" r:id="rId7"/>
    <sheet name=" Mopeds (Electric)" sheetId="36" r:id="rId8"/>
    <sheet name="Cumulative" sheetId="43" r:id="rId9"/>
    <sheet name="Sheet6" sheetId="42" state="hidden" r:id="rId10"/>
  </sheets>
  <externalReferences>
    <externalReference r:id="rId11"/>
  </externalReferences>
  <definedNames>
    <definedName name="_xlnm._FilterDatabase" localSheetId="7" hidden="1">' Mopeds (Electric)'!#REF!</definedName>
    <definedName name="_xlnm._FilterDatabase" localSheetId="8" hidden="1">[1]Sheet1!$B$2:$F$8</definedName>
    <definedName name="_xlnm._FilterDatabase" localSheetId="3" hidden="1">'Mopeds - (ICE &amp; Electric)'!#REF!</definedName>
    <definedName name="_xlnm._FilterDatabase" localSheetId="1" hidden="1">'Motorcycles - (ICE &amp; Electric)'!#REF!</definedName>
    <definedName name="_xlnm._FilterDatabase" localSheetId="5" hidden="1">'Motorcycles (Electric)'!#REF!</definedName>
  </definedNames>
  <calcPr calcId="191029"/>
  <pivotCaches>
    <pivotCache cacheId="30" r:id="rId12"/>
    <pivotCache cacheId="31" r:id="rId13"/>
    <pivotCache cacheId="32" r:id="rId14"/>
    <pivotCache cacheId="33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5" i="36" l="1"/>
  <c r="K25" i="36"/>
  <c r="I25" i="36"/>
  <c r="E25" i="36"/>
  <c r="C25" i="36"/>
  <c r="O24" i="36"/>
  <c r="N24" i="36"/>
  <c r="L24" i="36"/>
  <c r="J24" i="36"/>
  <c r="F24" i="36"/>
  <c r="D24" i="36"/>
  <c r="O23" i="36"/>
  <c r="N23" i="36"/>
  <c r="L23" i="36"/>
  <c r="J23" i="36"/>
  <c r="F23" i="36"/>
  <c r="D23" i="36"/>
  <c r="O22" i="36"/>
  <c r="N22" i="36"/>
  <c r="L22" i="36"/>
  <c r="J22" i="36"/>
  <c r="F22" i="36"/>
  <c r="D22" i="36"/>
  <c r="M21" i="36"/>
  <c r="K21" i="36"/>
  <c r="I21" i="36"/>
  <c r="E21" i="36"/>
  <c r="C21" i="36"/>
  <c r="M20" i="36"/>
  <c r="K20" i="36"/>
  <c r="I20" i="36"/>
  <c r="E20" i="36"/>
  <c r="C20" i="36"/>
  <c r="M19" i="36"/>
  <c r="K19" i="36"/>
  <c r="I19" i="36"/>
  <c r="E19" i="36"/>
  <c r="C19" i="36"/>
  <c r="M18" i="36"/>
  <c r="K18" i="36"/>
  <c r="I18" i="36"/>
  <c r="E18" i="36"/>
  <c r="C18" i="36"/>
  <c r="O17" i="36"/>
  <c r="O16" i="36"/>
  <c r="O15" i="36"/>
  <c r="O14" i="36"/>
  <c r="O13" i="36"/>
  <c r="O12" i="36"/>
  <c r="O11" i="36"/>
  <c r="O10" i="36"/>
  <c r="O9" i="36"/>
  <c r="O8" i="36"/>
  <c r="O7" i="36"/>
  <c r="O6" i="36"/>
  <c r="K25" i="29"/>
  <c r="I25" i="29"/>
  <c r="G25" i="29"/>
  <c r="E25" i="29"/>
  <c r="C25" i="29"/>
  <c r="M24" i="29"/>
  <c r="L24" i="29"/>
  <c r="J24" i="29"/>
  <c r="H24" i="29"/>
  <c r="F24" i="29"/>
  <c r="D24" i="29"/>
  <c r="M23" i="29"/>
  <c r="L23" i="29"/>
  <c r="J23" i="29"/>
  <c r="H23" i="29"/>
  <c r="F23" i="29"/>
  <c r="D23" i="29"/>
  <c r="M22" i="29"/>
  <c r="L22" i="29"/>
  <c r="J22" i="29"/>
  <c r="H22" i="29"/>
  <c r="F22" i="29"/>
  <c r="D22" i="29"/>
  <c r="K21" i="29"/>
  <c r="I21" i="29"/>
  <c r="G21" i="29"/>
  <c r="E21" i="29"/>
  <c r="C21" i="29"/>
  <c r="K20" i="29"/>
  <c r="I20" i="29"/>
  <c r="G20" i="29"/>
  <c r="E20" i="29"/>
  <c r="C20" i="29"/>
  <c r="K19" i="29"/>
  <c r="I19" i="29"/>
  <c r="G19" i="29"/>
  <c r="E19" i="29"/>
  <c r="C19" i="29"/>
  <c r="K18" i="29"/>
  <c r="I18" i="29"/>
  <c r="G18" i="29"/>
  <c r="E18" i="29"/>
  <c r="C18" i="29"/>
  <c r="M17" i="29"/>
  <c r="M16" i="29"/>
  <c r="M15" i="29"/>
  <c r="M14" i="29"/>
  <c r="M13" i="29"/>
  <c r="M12" i="29"/>
  <c r="M11" i="29"/>
  <c r="M10" i="29"/>
  <c r="M9" i="29"/>
  <c r="M8" i="29"/>
  <c r="M7" i="29"/>
  <c r="M6" i="29"/>
  <c r="M25" i="33"/>
  <c r="N25" i="33" s="1"/>
  <c r="K25" i="33"/>
  <c r="L25" i="33" s="1"/>
  <c r="I25" i="33"/>
  <c r="G25" i="33"/>
  <c r="F25" i="33"/>
  <c r="E25" i="33"/>
  <c r="C25" i="33"/>
  <c r="O24" i="33"/>
  <c r="P24" i="33" s="1"/>
  <c r="N24" i="33"/>
  <c r="L24" i="33"/>
  <c r="J24" i="33"/>
  <c r="H24" i="33"/>
  <c r="F24" i="33"/>
  <c r="D24" i="33"/>
  <c r="O23" i="33"/>
  <c r="P23" i="33" s="1"/>
  <c r="N23" i="33"/>
  <c r="L23" i="33"/>
  <c r="J23" i="33"/>
  <c r="H23" i="33"/>
  <c r="F23" i="33"/>
  <c r="D23" i="33"/>
  <c r="O22" i="33"/>
  <c r="O25" i="33" s="1"/>
  <c r="N22" i="33"/>
  <c r="L22" i="33"/>
  <c r="J22" i="33"/>
  <c r="H22" i="33"/>
  <c r="F22" i="33"/>
  <c r="D22" i="33"/>
  <c r="M21" i="33"/>
  <c r="K21" i="33"/>
  <c r="I21" i="33"/>
  <c r="G21" i="33"/>
  <c r="E21" i="33"/>
  <c r="C21" i="33"/>
  <c r="M20" i="33"/>
  <c r="K20" i="33"/>
  <c r="I20" i="33"/>
  <c r="G20" i="33"/>
  <c r="E20" i="33"/>
  <c r="C20" i="33"/>
  <c r="M19" i="33"/>
  <c r="K19" i="33"/>
  <c r="I19" i="33"/>
  <c r="G19" i="33"/>
  <c r="E19" i="33"/>
  <c r="C19" i="33"/>
  <c r="M18" i="33"/>
  <c r="K18" i="33"/>
  <c r="I18" i="33"/>
  <c r="J25" i="33" s="1"/>
  <c r="G18" i="33"/>
  <c r="E18" i="33"/>
  <c r="C18" i="33"/>
  <c r="O17" i="33"/>
  <c r="O16" i="33"/>
  <c r="O15" i="33"/>
  <c r="O14" i="33"/>
  <c r="O13" i="33"/>
  <c r="O12" i="33"/>
  <c r="O11" i="33"/>
  <c r="O10" i="33"/>
  <c r="O9" i="33"/>
  <c r="O8" i="33"/>
  <c r="O7" i="33"/>
  <c r="O6" i="33"/>
  <c r="K25" i="34"/>
  <c r="L25" i="34" s="1"/>
  <c r="I25" i="34"/>
  <c r="J25" i="34" s="1"/>
  <c r="H25" i="34"/>
  <c r="G25" i="34"/>
  <c r="E25" i="34"/>
  <c r="F25" i="34" s="1"/>
  <c r="D25" i="34"/>
  <c r="C25" i="34"/>
  <c r="M24" i="34"/>
  <c r="N24" i="34" s="1"/>
  <c r="L24" i="34"/>
  <c r="J24" i="34"/>
  <c r="H24" i="34"/>
  <c r="F24" i="34"/>
  <c r="D24" i="34"/>
  <c r="M23" i="34"/>
  <c r="N23" i="34" s="1"/>
  <c r="L23" i="34"/>
  <c r="J23" i="34"/>
  <c r="H23" i="34"/>
  <c r="F23" i="34"/>
  <c r="D23" i="34"/>
  <c r="M22" i="34"/>
  <c r="M25" i="34" s="1"/>
  <c r="L22" i="34"/>
  <c r="J22" i="34"/>
  <c r="H22" i="34"/>
  <c r="F22" i="34"/>
  <c r="D22" i="34"/>
  <c r="K21" i="34"/>
  <c r="I21" i="34"/>
  <c r="G21" i="34"/>
  <c r="E21" i="34"/>
  <c r="C21" i="34"/>
  <c r="K20" i="34"/>
  <c r="I20" i="34"/>
  <c r="G20" i="34"/>
  <c r="E20" i="34"/>
  <c r="C20" i="34"/>
  <c r="M19" i="34"/>
  <c r="K19" i="34"/>
  <c r="I19" i="34"/>
  <c r="G19" i="34"/>
  <c r="E19" i="34"/>
  <c r="C19" i="34"/>
  <c r="K18" i="34"/>
  <c r="I18" i="34"/>
  <c r="G18" i="34"/>
  <c r="E18" i="34"/>
  <c r="C18" i="34"/>
  <c r="M17" i="34"/>
  <c r="M16" i="34"/>
  <c r="M15" i="34"/>
  <c r="M14" i="34"/>
  <c r="M13" i="34"/>
  <c r="M12" i="34"/>
  <c r="M11" i="34"/>
  <c r="M10" i="34"/>
  <c r="M9" i="34"/>
  <c r="M8" i="34"/>
  <c r="M7" i="34"/>
  <c r="M6" i="34"/>
  <c r="M20" i="34" s="1"/>
  <c r="N23" i="29" l="1"/>
  <c r="N25" i="36"/>
  <c r="O21" i="36"/>
  <c r="P24" i="36"/>
  <c r="D25" i="36"/>
  <c r="P23" i="36"/>
  <c r="F25" i="36"/>
  <c r="J25" i="36"/>
  <c r="O20" i="36"/>
  <c r="O25" i="36"/>
  <c r="P25" i="36" s="1"/>
  <c r="L25" i="36"/>
  <c r="N24" i="29"/>
  <c r="D25" i="29"/>
  <c r="F25" i="29"/>
  <c r="H25" i="29"/>
  <c r="O19" i="36"/>
  <c r="O18" i="36"/>
  <c r="P22" i="36"/>
  <c r="M25" i="29"/>
  <c r="J25" i="29"/>
  <c r="L25" i="29"/>
  <c r="M20" i="29"/>
  <c r="N22" i="29"/>
  <c r="M21" i="29"/>
  <c r="M19" i="29"/>
  <c r="M18" i="29"/>
  <c r="H25" i="33"/>
  <c r="O18" i="33"/>
  <c r="O21" i="33"/>
  <c r="P22" i="33"/>
  <c r="D25" i="33"/>
  <c r="M18" i="34"/>
  <c r="N25" i="34" s="1"/>
  <c r="N22" i="34"/>
  <c r="M21" i="34"/>
  <c r="P25" i="33"/>
  <c r="O20" i="33"/>
  <c r="O19" i="33"/>
  <c r="N25" i="29" l="1"/>
</calcChain>
</file>

<file path=xl/sharedStrings.xml><?xml version="1.0" encoding="utf-8"?>
<sst xmlns="http://schemas.openxmlformats.org/spreadsheetml/2006/main" count="274" uniqueCount="85">
  <si>
    <t>-</t>
  </si>
  <si>
    <t>Belgium</t>
  </si>
  <si>
    <t>France</t>
  </si>
  <si>
    <t>Germany</t>
  </si>
  <si>
    <t>Italy</t>
  </si>
  <si>
    <t>Netherlands</t>
  </si>
  <si>
    <t>Spain</t>
  </si>
  <si>
    <t>INTERNAL COMBUSTION ENGINE + ELECTRIC VEHICLES</t>
  </si>
  <si>
    <t>UK</t>
  </si>
  <si>
    <t xml:space="preserve">ACEM STATISTICAL RELEASE </t>
  </si>
  <si>
    <t>Source</t>
  </si>
  <si>
    <t>Date of release</t>
  </si>
  <si>
    <t>Period</t>
  </si>
  <si>
    <t>2020 - January</t>
  </si>
  <si>
    <t>2020 - February</t>
  </si>
  <si>
    <t>2020 - March</t>
  </si>
  <si>
    <t>Total</t>
  </si>
  <si>
    <t>2021 - January</t>
  </si>
  <si>
    <t>2021 - February</t>
  </si>
  <si>
    <t>2021 - March</t>
  </si>
  <si>
    <t>2020 - April</t>
  </si>
  <si>
    <t>2020 - May</t>
  </si>
  <si>
    <t>2020 - June</t>
  </si>
  <si>
    <t>2020 - July</t>
  </si>
  <si>
    <t>2020 - August</t>
  </si>
  <si>
    <t>2020 - September</t>
  </si>
  <si>
    <t>2020 - October</t>
  </si>
  <si>
    <t>2020 -November</t>
  </si>
  <si>
    <t>2020 - December</t>
  </si>
  <si>
    <t>2020 - All year</t>
  </si>
  <si>
    <t>Monthly registrations of motorcycles. Electric vehicles</t>
  </si>
  <si>
    <t>Monthly registrations of mopeds. Electric vehicles</t>
  </si>
  <si>
    <t>Monthly registrations of mopeds. Internal combustion engine and electric vehicles</t>
  </si>
  <si>
    <t>Monthly registrations of motorcycles. Internal combustion engine and electric vehicles</t>
  </si>
  <si>
    <r>
      <t>%</t>
    </r>
    <r>
      <rPr>
        <sz val="10"/>
        <color rgb="FFFF0000"/>
        <rFont val="Calibri"/>
        <family val="2"/>
        <scheme val="minor"/>
      </rPr>
      <t>*</t>
    </r>
  </si>
  <si>
    <t>2020 - Jan - March</t>
  </si>
  <si>
    <t>2020 - Jan - June</t>
  </si>
  <si>
    <t>2020 - Jan - Sept</t>
  </si>
  <si>
    <t>2021 - Jan - March</t>
  </si>
  <si>
    <t>Note 1 - Motorcycle figures include Two-wheel motorcycles (L3e category) as well as two-wheel motorcycles with sidecar (L4e category) and tricycles (L5e category)</t>
  </si>
  <si>
    <t>Moped figures include L1eB vehicles (two-wheel mopeds) as well as L2e vehicles (three-wheel mopeds).</t>
  </si>
  <si>
    <t xml:space="preserve">For some countries, depending on their administrative practices, they may also include L1e-A vehicles (powered-cycles). </t>
  </si>
  <si>
    <t>ACEM database</t>
  </si>
  <si>
    <t>Row Labels</t>
  </si>
  <si>
    <t>Grand Total</t>
  </si>
  <si>
    <t>Sum of France</t>
  </si>
  <si>
    <t>Sum of Germany</t>
  </si>
  <si>
    <t>Sum of Italy</t>
  </si>
  <si>
    <t>Sum of Spain</t>
  </si>
  <si>
    <t>Sum of UK</t>
  </si>
  <si>
    <t>Sum of Total</t>
  </si>
  <si>
    <t>Sum of Belgium</t>
  </si>
  <si>
    <t>Sum of Netherlands</t>
  </si>
  <si>
    <t>Jan - Mar 2016</t>
  </si>
  <si>
    <t>Jan - Mar 2017</t>
  </si>
  <si>
    <t>Jan - Mar 2018</t>
  </si>
  <si>
    <t>Jan - Mar 2019</t>
  </si>
  <si>
    <t>Jan - Mar 2020</t>
  </si>
  <si>
    <t>Jan - Mar 2021</t>
  </si>
  <si>
    <t>Motorcycles</t>
  </si>
  <si>
    <t>Mopeds</t>
  </si>
  <si>
    <t>L-cat. Vehicle</t>
  </si>
  <si>
    <t>*Figures for France, Germany, Italy, Spain and the UK.</t>
  </si>
  <si>
    <t>** Figures for Belgium, France, Germany, Italy, The Netherlands and the UK.</t>
  </si>
  <si>
    <t>Note 2 - Italy, France, Germany, Spain and UK account for about 80% of motorcycle new registrations in the EU + UK block.</t>
  </si>
  <si>
    <t>NOTES</t>
  </si>
  <si>
    <t>Motorcycle figures include Two-wheel motorcycles (L3e category) as well as two-wheel motorcycles with sidecar (L4e category) and tricycles (L5e category)</t>
  </si>
  <si>
    <t>Note 1 - Moped figures include L1eB vehicles (two-wheel mopeds) as well as L2e vehicles (three-wheel mopeds).</t>
  </si>
  <si>
    <t>Note 2 - France, The Netherlands, Germany, Italy, Belgium and Spain account for about 80% of moped new registrations in the EU + UK block.</t>
  </si>
  <si>
    <t>ICE</t>
  </si>
  <si>
    <t>Internal combustion engine</t>
  </si>
  <si>
    <t>Note 2 - France, The Netherlands, Germany, Italy, Belgium and Spain account for about f80% of moped new registrations in the EU + UK block.</t>
  </si>
  <si>
    <r>
      <rPr>
        <sz val="10"/>
        <color rgb="FFFF0000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% change is related to the same period of the previous year</t>
    </r>
  </si>
  <si>
    <t>Motorcycles (ICE + Electric) *</t>
  </si>
  <si>
    <t>Mopeds (ICE + Electric) **</t>
  </si>
  <si>
    <t>Motorcycles (Electric) *</t>
  </si>
  <si>
    <t>Mopeds (Electric) **</t>
  </si>
  <si>
    <t>2021 - JANUARY - MARCH</t>
  </si>
  <si>
    <t>No data available</t>
  </si>
  <si>
    <t>MOPED REGISTRATIONS IN LARGEST MARKETS</t>
  </si>
  <si>
    <t>MOTORCYCLE REGISTRATIONS IN LARGEST MARKETS</t>
  </si>
  <si>
    <t>CUMULATIVE NEW REGISTRATIONS OF MOTORCYCLES AND MOPEDS</t>
  </si>
  <si>
    <t>ONLY ELECTRIC MODELS</t>
  </si>
  <si>
    <t xml:space="preserve">Cumulative new registrations of motorcycles and mopeds </t>
  </si>
  <si>
    <t>4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</si>
</sst>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2" fillId="0" borderId="0"/>
    <xf numFmtId="0" fontId="21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3" fontId="27" fillId="0" borderId="1" xfId="0" applyNumberFormat="1" applyFont="1" applyFill="1" applyBorder="1"/>
    <xf numFmtId="3" fontId="27" fillId="0" borderId="1" xfId="0" applyNumberFormat="1" applyFont="1" applyBorder="1"/>
    <xf numFmtId="3" fontId="23" fillId="0" borderId="1" xfId="0" applyNumberFormat="1" applyFont="1" applyBorder="1"/>
    <xf numFmtId="0" fontId="24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5" fillId="0" borderId="0" xfId="0" applyFont="1"/>
    <xf numFmtId="0" fontId="24" fillId="0" borderId="0" xfId="0" applyFont="1"/>
    <xf numFmtId="0" fontId="25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3" fontId="25" fillId="0" borderId="0" xfId="0" applyNumberFormat="1" applyFont="1" applyBorder="1"/>
    <xf numFmtId="0" fontId="30" fillId="0" borderId="0" xfId="0" applyFont="1" applyFill="1" applyBorder="1"/>
    <xf numFmtId="3" fontId="30" fillId="0" borderId="0" xfId="0" applyNumberFormat="1" applyFont="1" applyFill="1" applyBorder="1"/>
    <xf numFmtId="0" fontId="24" fillId="0" borderId="0" xfId="0" applyFont="1" applyBorder="1" applyAlignment="1">
      <alignment vertical="center"/>
    </xf>
    <xf numFmtId="3" fontId="30" fillId="0" borderId="0" xfId="0" applyNumberFormat="1" applyFont="1" applyBorder="1"/>
    <xf numFmtId="0" fontId="25" fillId="0" borderId="0" xfId="0" applyFont="1" applyBorder="1"/>
    <xf numFmtId="0" fontId="31" fillId="0" borderId="0" xfId="42" applyFont="1"/>
    <xf numFmtId="164" fontId="25" fillId="0" borderId="0" xfId="0" applyNumberFormat="1" applyFont="1"/>
    <xf numFmtId="0" fontId="0" fillId="0" borderId="0" xfId="0"/>
    <xf numFmtId="164" fontId="20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" xfId="0" applyFill="1" applyBorder="1"/>
    <xf numFmtId="3" fontId="0" fillId="0" borderId="1" xfId="0" applyNumberFormat="1" applyFill="1" applyBorder="1"/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32" fillId="0" borderId="0" xfId="0" applyFont="1"/>
    <xf numFmtId="0" fontId="25" fillId="0" borderId="0" xfId="0" applyFont="1" applyAlignment="1">
      <alignment horizontal="left" vertical="center"/>
    </xf>
    <xf numFmtId="0" fontId="25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165" fontId="27" fillId="0" borderId="1" xfId="0" applyNumberFormat="1" applyFont="1" applyFill="1" applyBorder="1"/>
    <xf numFmtId="0" fontId="29" fillId="37" borderId="1" xfId="0" applyFont="1" applyFill="1" applyBorder="1" applyAlignment="1">
      <alignment vertical="center"/>
    </xf>
    <xf numFmtId="3" fontId="28" fillId="37" borderId="1" xfId="0" applyNumberFormat="1" applyFont="1" applyFill="1" applyBorder="1"/>
    <xf numFmtId="165" fontId="28" fillId="37" borderId="1" xfId="0" applyNumberFormat="1" applyFont="1" applyFill="1" applyBorder="1"/>
    <xf numFmtId="0" fontId="29" fillId="35" borderId="1" xfId="0" applyFont="1" applyFill="1" applyBorder="1" applyAlignment="1">
      <alignment vertical="center"/>
    </xf>
    <xf numFmtId="3" fontId="28" fillId="2" borderId="1" xfId="0" applyNumberFormat="1" applyFont="1" applyFill="1" applyBorder="1"/>
    <xf numFmtId="165" fontId="28" fillId="2" borderId="1" xfId="0" applyNumberFormat="1" applyFont="1" applyFill="1" applyBorder="1"/>
    <xf numFmtId="0" fontId="24" fillId="34" borderId="1" xfId="0" applyFont="1" applyFill="1" applyBorder="1" applyAlignment="1">
      <alignment vertical="center"/>
    </xf>
    <xf numFmtId="3" fontId="28" fillId="34" borderId="1" xfId="0" applyNumberFormat="1" applyFont="1" applyFill="1" applyBorder="1"/>
    <xf numFmtId="165" fontId="28" fillId="34" borderId="1" xfId="0" applyNumberFormat="1" applyFont="1" applyFill="1" applyBorder="1"/>
    <xf numFmtId="0" fontId="29" fillId="38" borderId="1" xfId="0" applyFont="1" applyFill="1" applyBorder="1" applyAlignment="1">
      <alignment vertical="center"/>
    </xf>
    <xf numFmtId="3" fontId="28" fillId="38" borderId="1" xfId="0" applyNumberFormat="1" applyFont="1" applyFill="1" applyBorder="1"/>
    <xf numFmtId="165" fontId="28" fillId="38" borderId="1" xfId="0" applyNumberFormat="1" applyFont="1" applyFill="1" applyBorder="1"/>
    <xf numFmtId="0" fontId="0" fillId="0" borderId="0" xfId="0" applyFont="1"/>
    <xf numFmtId="0" fontId="24" fillId="37" borderId="1" xfId="0" applyFont="1" applyFill="1" applyBorder="1" applyAlignment="1">
      <alignment vertical="center"/>
    </xf>
    <xf numFmtId="165" fontId="33" fillId="37" borderId="1" xfId="0" applyNumberFormat="1" applyFont="1" applyFill="1" applyBorder="1"/>
    <xf numFmtId="0" fontId="24" fillId="2" borderId="1" xfId="0" applyFont="1" applyFill="1" applyBorder="1" applyAlignment="1">
      <alignment vertical="center"/>
    </xf>
    <xf numFmtId="165" fontId="33" fillId="2" borderId="1" xfId="0" applyNumberFormat="1" applyFont="1" applyFill="1" applyBorder="1"/>
    <xf numFmtId="165" fontId="33" fillId="34" borderId="1" xfId="0" applyNumberFormat="1" applyFont="1" applyFill="1" applyBorder="1"/>
    <xf numFmtId="0" fontId="24" fillId="38" borderId="1" xfId="0" applyFont="1" applyFill="1" applyBorder="1" applyAlignment="1">
      <alignment vertical="center"/>
    </xf>
    <xf numFmtId="0" fontId="28" fillId="37" borderId="1" xfId="0" applyFont="1" applyFill="1" applyBorder="1" applyAlignment="1">
      <alignment vertical="center"/>
    </xf>
    <xf numFmtId="0" fontId="34" fillId="37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0" fontId="34" fillId="2" borderId="1" xfId="0" applyFont="1" applyFill="1" applyBorder="1" applyAlignment="1">
      <alignment horizontal="center" vertical="center"/>
    </xf>
    <xf numFmtId="0" fontId="28" fillId="34" borderId="1" xfId="0" applyFont="1" applyFill="1" applyBorder="1" applyAlignment="1">
      <alignment vertical="center"/>
    </xf>
    <xf numFmtId="0" fontId="34" fillId="34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8" fillId="38" borderId="1" xfId="0" applyFont="1" applyFill="1" applyBorder="1" applyAlignment="1">
      <alignment vertical="center"/>
    </xf>
    <xf numFmtId="0" fontId="34" fillId="38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0" xfId="0" applyFont="1" applyBorder="1" applyAlignment="1">
      <alignment vertical="center"/>
    </xf>
    <xf numFmtId="164" fontId="0" fillId="0" borderId="0" xfId="0" applyNumberFormat="1" applyFont="1"/>
    <xf numFmtId="3" fontId="28" fillId="35" borderId="1" xfId="0" applyNumberFormat="1" applyFont="1" applyFill="1" applyBorder="1"/>
    <xf numFmtId="165" fontId="28" fillId="35" borderId="1" xfId="0" applyNumberFormat="1" applyFont="1" applyFill="1" applyBorder="1"/>
    <xf numFmtId="0" fontId="24" fillId="36" borderId="1" xfId="0" applyFont="1" applyFill="1" applyBorder="1" applyAlignment="1">
      <alignment vertical="center"/>
    </xf>
    <xf numFmtId="3" fontId="28" fillId="36" borderId="1" xfId="0" applyNumberFormat="1" applyFont="1" applyFill="1" applyBorder="1"/>
    <xf numFmtId="165" fontId="28" fillId="36" borderId="1" xfId="0" applyNumberFormat="1" applyFont="1" applyFill="1" applyBorder="1"/>
    <xf numFmtId="49" fontId="25" fillId="0" borderId="0" xfId="0" applyNumberFormat="1" applyFont="1" applyAlignment="1">
      <alignment horizontal="left"/>
    </xf>
  </cellXfs>
  <cellStyles count="355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 2" xfId="352" xr:uid="{A3B692CA-7DCC-4090-9A77-F8ECAAC2C3D3}"/>
    <cellStyle name="Normal 3" xfId="353" xr:uid="{F404C2F6-F141-4596-BD73-D0C6295945FD}"/>
    <cellStyle name="Normal 3 2" xfId="354" xr:uid="{1B174235-CE50-43F8-9086-BB7C83E06AA1}"/>
    <cellStyle name="Normalny" xfId="0" builtinId="0"/>
    <cellStyle name="Obliczenia" xfId="11" builtinId="22" customBuiltin="1"/>
    <cellStyle name="Odwiedzone hiperłącze" xfId="43" builtinId="9" hidden="1"/>
    <cellStyle name="Odwiedzone hiperłącze" xfId="44" builtinId="9" hidden="1"/>
    <cellStyle name="Odwiedzone hiperłącze" xfId="45" builtinId="9" hidden="1"/>
    <cellStyle name="Odwiedzone hiperłącze" xfId="46" builtinId="9" hidden="1"/>
    <cellStyle name="Odwiedzone hiperłącze" xfId="47" builtinId="9" hidden="1"/>
    <cellStyle name="Odwiedzone hiperłącze" xfId="48" builtinId="9" hidden="1"/>
    <cellStyle name="Odwiedzone hiperłącze" xfId="49" builtinId="9" hidden="1"/>
    <cellStyle name="Odwiedzone hiperłącze" xfId="50" builtinId="9" hidden="1"/>
    <cellStyle name="Odwiedzone hiperłącze" xfId="51" builtinId="9" hidden="1"/>
    <cellStyle name="Odwiedzone hiperłącze" xfId="52" builtinId="9" hidden="1"/>
    <cellStyle name="Odwiedzone hiperłącze" xfId="53" builtinId="9" hidden="1"/>
    <cellStyle name="Odwiedzone hiperłącze" xfId="54" builtinId="9" hidden="1"/>
    <cellStyle name="Odwiedzone hiperłącze" xfId="55" builtinId="9" hidden="1"/>
    <cellStyle name="Odwiedzone hiperłącze" xfId="56" builtinId="9" hidden="1"/>
    <cellStyle name="Odwiedzone hiperłącze" xfId="57" builtinId="9" hidden="1"/>
    <cellStyle name="Odwiedzone hiperłącze" xfId="58" builtinId="9" hidden="1"/>
    <cellStyle name="Odwiedzone hiperłącze" xfId="59" builtinId="9" hidden="1"/>
    <cellStyle name="Odwiedzone hiperłącze" xfId="60" builtinId="9" hidden="1"/>
    <cellStyle name="Odwiedzone hiperłącze" xfId="61" builtinId="9" hidden="1"/>
    <cellStyle name="Odwiedzone hiperłącze" xfId="62" builtinId="9" hidden="1"/>
    <cellStyle name="Odwiedzone hiperłącze" xfId="63" builtinId="9" hidden="1"/>
    <cellStyle name="Odwiedzone hiperłącze" xfId="64" builtinId="9" hidden="1"/>
    <cellStyle name="Odwiedzone hiperłącze" xfId="65" builtinId="9" hidden="1"/>
    <cellStyle name="Odwiedzone hiperłącze" xfId="66" builtinId="9" hidden="1"/>
    <cellStyle name="Odwiedzone hiperłącze" xfId="67" builtinId="9" hidden="1"/>
    <cellStyle name="Odwiedzone hiperłącze" xfId="68" builtinId="9" hidden="1"/>
    <cellStyle name="Odwiedzone hiperłącze" xfId="69" builtinId="9" hidden="1"/>
    <cellStyle name="Odwiedzone hiperłącze" xfId="70" builtinId="9" hidden="1"/>
    <cellStyle name="Odwiedzone hiperłącze" xfId="71" builtinId="9" hidden="1"/>
    <cellStyle name="Odwiedzone hiperłącze" xfId="72" builtinId="9" hidden="1"/>
    <cellStyle name="Odwiedzone hiperłącze" xfId="73" builtinId="9" hidden="1"/>
    <cellStyle name="Odwiedzone hiperłącze" xfId="74" builtinId="9" hidden="1"/>
    <cellStyle name="Odwiedzone hiperłącze" xfId="75" builtinId="9" hidden="1"/>
    <cellStyle name="Odwiedzone hiperłącze" xfId="76" builtinId="9" hidden="1"/>
    <cellStyle name="Odwiedzone hiperłącze" xfId="77" builtinId="9" hidden="1"/>
    <cellStyle name="Odwiedzone hiperłącze" xfId="78" builtinId="9" hidden="1"/>
    <cellStyle name="Odwiedzone hiperłącze" xfId="79" builtinId="9" hidden="1"/>
    <cellStyle name="Odwiedzone hiperłącze" xfId="80" builtinId="9" hidden="1"/>
    <cellStyle name="Odwiedzone hiperłącze" xfId="81" builtinId="9" hidden="1"/>
    <cellStyle name="Odwiedzone hiperłącze" xfId="82" builtinId="9" hidden="1"/>
    <cellStyle name="Odwiedzone hiperłącze" xfId="83" builtinId="9" hidden="1"/>
    <cellStyle name="Odwiedzone hiperłącze" xfId="84" builtinId="9" hidden="1"/>
    <cellStyle name="Odwiedzone hiperłącze" xfId="85" builtinId="9" hidden="1"/>
    <cellStyle name="Odwiedzone hiperłącze" xfId="86" builtinId="9" hidden="1"/>
    <cellStyle name="Odwiedzone hiperłącze" xfId="87" builtinId="9" hidden="1"/>
    <cellStyle name="Odwiedzone hiperłącze" xfId="88" builtinId="9" hidden="1"/>
    <cellStyle name="Odwiedzone hiperłącze" xfId="89" builtinId="9" hidden="1"/>
    <cellStyle name="Odwiedzone hiperłącze" xfId="90" builtinId="9" hidden="1"/>
    <cellStyle name="Odwiedzone hiperłącze" xfId="91" builtinId="9" hidden="1"/>
    <cellStyle name="Odwiedzone hiperłącze" xfId="92" builtinId="9" hidden="1"/>
    <cellStyle name="Odwiedzone hiperłącze" xfId="93" builtinId="9" hidden="1"/>
    <cellStyle name="Odwiedzone hiperłącze" xfId="94" builtinId="9" hidden="1"/>
    <cellStyle name="Odwiedzone hiperłącze" xfId="95" builtinId="9" hidden="1"/>
    <cellStyle name="Odwiedzone hiperłącze" xfId="96" builtinId="9" hidden="1"/>
    <cellStyle name="Odwiedzone hiperłącze" xfId="97" builtinId="9" hidden="1"/>
    <cellStyle name="Odwiedzone hiperłącze" xfId="98" builtinId="9" hidden="1"/>
    <cellStyle name="Odwiedzone hiperłącze" xfId="99" builtinId="9" hidden="1"/>
    <cellStyle name="Odwiedzone hiperłącze" xfId="100" builtinId="9" hidden="1"/>
    <cellStyle name="Odwiedzone hiperłącze" xfId="101" builtinId="9" hidden="1"/>
    <cellStyle name="Odwiedzone hiperłącze" xfId="102" builtinId="9" hidden="1"/>
    <cellStyle name="Odwiedzone hiperłącze" xfId="103" builtinId="9" hidden="1"/>
    <cellStyle name="Odwiedzone hiperłącze" xfId="104" builtinId="9" hidden="1"/>
    <cellStyle name="Odwiedzone hiperłącze" xfId="105" builtinId="9" hidden="1"/>
    <cellStyle name="Odwiedzone hiperłącze" xfId="106" builtinId="9" hidden="1"/>
    <cellStyle name="Odwiedzone hiperłącze" xfId="107" builtinId="9" hidden="1"/>
    <cellStyle name="Odwiedzone hiperłącze" xfId="108" builtinId="9" hidden="1"/>
    <cellStyle name="Odwiedzone hiperłącze" xfId="109" builtinId="9" hidden="1"/>
    <cellStyle name="Odwiedzone hiperłącze" xfId="110" builtinId="9" hidden="1"/>
    <cellStyle name="Odwiedzone hiperłącze" xfId="111" builtinId="9" hidden="1"/>
    <cellStyle name="Odwiedzone hiperłącze" xfId="112" builtinId="9" hidden="1"/>
    <cellStyle name="Odwiedzone hiperłącze" xfId="113" builtinId="9" hidden="1"/>
    <cellStyle name="Odwiedzone hiperłącze" xfId="114" builtinId="9" hidden="1"/>
    <cellStyle name="Odwiedzone hiperłącze" xfId="115" builtinId="9" hidden="1"/>
    <cellStyle name="Odwiedzone hiperłącze" xfId="116" builtinId="9" hidden="1"/>
    <cellStyle name="Odwiedzone hiperłącze" xfId="117" builtinId="9" hidden="1"/>
    <cellStyle name="Odwiedzone hiperłącze" xfId="118" builtinId="9" hidden="1"/>
    <cellStyle name="Odwiedzone hiperłącze" xfId="119" builtinId="9" hidden="1"/>
    <cellStyle name="Odwiedzone hiperłącze" xfId="120" builtinId="9" hidden="1"/>
    <cellStyle name="Odwiedzone hiperłącze" xfId="121" builtinId="9" hidden="1"/>
    <cellStyle name="Odwiedzone hiperłącze" xfId="122" builtinId="9" hidden="1"/>
    <cellStyle name="Odwiedzone hiperłącze" xfId="123" builtinId="9" hidden="1"/>
    <cellStyle name="Odwiedzone hiperłącze" xfId="124" builtinId="9" hidden="1"/>
    <cellStyle name="Odwiedzone hiperłącze" xfId="125" builtinId="9" hidden="1"/>
    <cellStyle name="Odwiedzone hiperłącze" xfId="126" builtinId="9" hidden="1"/>
    <cellStyle name="Odwiedzone hiperłącze" xfId="127" builtinId="9" hidden="1"/>
    <cellStyle name="Odwiedzone hiperłącze" xfId="128" builtinId="9" hidden="1"/>
    <cellStyle name="Odwiedzone hiperłącze" xfId="129" builtinId="9" hidden="1"/>
    <cellStyle name="Odwiedzone hiperłącze" xfId="130" builtinId="9" hidden="1"/>
    <cellStyle name="Odwiedzone hiperłącze" xfId="131" builtinId="9" hidden="1"/>
    <cellStyle name="Odwiedzone hiperłącze" xfId="132" builtinId="9" hidden="1"/>
    <cellStyle name="Odwiedzone hiperłącze" xfId="133" builtinId="9" hidden="1"/>
    <cellStyle name="Odwiedzone hiperłącze" xfId="134" builtinId="9" hidden="1"/>
    <cellStyle name="Odwiedzone hiperłącze" xfId="135" builtinId="9" hidden="1"/>
    <cellStyle name="Odwiedzone hiperłącze" xfId="136" builtinId="9" hidden="1"/>
    <cellStyle name="Odwiedzone hiperłącze" xfId="137" builtinId="9" hidden="1"/>
    <cellStyle name="Odwiedzone hiperłącze" xfId="138" builtinId="9" hidden="1"/>
    <cellStyle name="Odwiedzone hiperłącze" xfId="139" builtinId="9" hidden="1"/>
    <cellStyle name="Odwiedzone hiperłącze" xfId="140" builtinId="9" hidden="1"/>
    <cellStyle name="Odwiedzone hiperłącze" xfId="141" builtinId="9" hidden="1"/>
    <cellStyle name="Odwiedzone hiperłącze" xfId="142" builtinId="9" hidden="1"/>
    <cellStyle name="Odwiedzone hiperłącze" xfId="143" builtinId="9" hidden="1"/>
    <cellStyle name="Odwiedzone hiperłącze" xfId="144" builtinId="9" hidden="1"/>
    <cellStyle name="Odwiedzone hiperłącze" xfId="145" builtinId="9" hidden="1"/>
    <cellStyle name="Odwiedzone hiperłącze" xfId="146" builtinId="9" hidden="1"/>
    <cellStyle name="Odwiedzone hiperłącze" xfId="147" builtinId="9" hidden="1"/>
    <cellStyle name="Odwiedzone hiperłącze" xfId="148" builtinId="9" hidden="1"/>
    <cellStyle name="Odwiedzone hiperłącze" xfId="149" builtinId="9" hidden="1"/>
    <cellStyle name="Odwiedzone hiperłącze" xfId="150" builtinId="9" hidden="1"/>
    <cellStyle name="Odwiedzone hiperłącze" xfId="151" builtinId="9" hidden="1"/>
    <cellStyle name="Odwiedzone hiperłącze" xfId="152" builtinId="9" hidden="1"/>
    <cellStyle name="Odwiedzone hiperłącze" xfId="153" builtinId="9" hidden="1"/>
    <cellStyle name="Odwiedzone hiperłącze" xfId="154" builtinId="9" hidden="1"/>
    <cellStyle name="Odwiedzone hiperłącze" xfId="155" builtinId="9" hidden="1"/>
    <cellStyle name="Odwiedzone hiperłącze" xfId="156" builtinId="9" hidden="1"/>
    <cellStyle name="Odwiedzone hiperłącze" xfId="157" builtinId="9" hidden="1"/>
    <cellStyle name="Odwiedzone hiperłącze" xfId="158" builtinId="9" hidden="1"/>
    <cellStyle name="Odwiedzone hiperłącze" xfId="159" builtinId="9" hidden="1"/>
    <cellStyle name="Odwiedzone hiperłącze" xfId="160" builtinId="9" hidden="1"/>
    <cellStyle name="Odwiedzone hiperłącze" xfId="161" builtinId="9" hidden="1"/>
    <cellStyle name="Odwiedzone hiperłącze" xfId="162" builtinId="9" hidden="1"/>
    <cellStyle name="Odwiedzone hiperłącze" xfId="163" builtinId="9" hidden="1"/>
    <cellStyle name="Odwiedzone hiperłącze" xfId="164" builtinId="9" hidden="1"/>
    <cellStyle name="Odwiedzone hiperłącze" xfId="165" builtinId="9" hidden="1"/>
    <cellStyle name="Odwiedzone hiperłącze" xfId="166" builtinId="9" hidden="1"/>
    <cellStyle name="Odwiedzone hiperłącze" xfId="167" builtinId="9" hidden="1"/>
    <cellStyle name="Odwiedzone hiperłącze" xfId="168" builtinId="9" hidden="1"/>
    <cellStyle name="Odwiedzone hiperłącze" xfId="169" builtinId="9" hidden="1"/>
    <cellStyle name="Odwiedzone hiperłącze" xfId="170" builtinId="9" hidden="1"/>
    <cellStyle name="Odwiedzone hiperłącze" xfId="171" builtinId="9" hidden="1"/>
    <cellStyle name="Odwiedzone hiperłącze" xfId="172" builtinId="9" hidden="1"/>
    <cellStyle name="Odwiedzone hiperłącze" xfId="173" builtinId="9" hidden="1"/>
    <cellStyle name="Odwiedzone hiperłącze" xfId="174" builtinId="9" hidden="1"/>
    <cellStyle name="Odwiedzone hiperłącze" xfId="175" builtinId="9" hidden="1"/>
    <cellStyle name="Odwiedzone hiperłącze" xfId="176" builtinId="9" hidden="1"/>
    <cellStyle name="Odwiedzone hiperłącze" xfId="177" builtinId="9" hidden="1"/>
    <cellStyle name="Odwiedzone hiperłącze" xfId="178" builtinId="9" hidden="1"/>
    <cellStyle name="Odwiedzone hiperłącze" xfId="179" builtinId="9" hidden="1"/>
    <cellStyle name="Odwiedzone hiperłącze" xfId="180" builtinId="9" hidden="1"/>
    <cellStyle name="Odwiedzone hiperłącze" xfId="181" builtinId="9" hidden="1"/>
    <cellStyle name="Odwiedzone hiperłącze" xfId="182" builtinId="9" hidden="1"/>
    <cellStyle name="Odwiedzone hiperłącze" xfId="183" builtinId="9" hidden="1"/>
    <cellStyle name="Odwiedzone hiperłącze" xfId="184" builtinId="9" hidden="1"/>
    <cellStyle name="Odwiedzone hiperłącze" xfId="185" builtinId="9" hidden="1"/>
    <cellStyle name="Odwiedzone hiperłącze" xfId="186" builtinId="9" hidden="1"/>
    <cellStyle name="Odwiedzone hiperłącze" xfId="187" builtinId="9" hidden="1"/>
    <cellStyle name="Odwiedzone hiperłącze" xfId="188" builtinId="9" hidden="1"/>
    <cellStyle name="Odwiedzone hiperłącze" xfId="189" builtinId="9" hidden="1"/>
    <cellStyle name="Odwiedzone hiperłącze" xfId="190" builtinId="9" hidden="1"/>
    <cellStyle name="Odwiedzone hiperłącze" xfId="191" builtinId="9" hidden="1"/>
    <cellStyle name="Odwiedzone hiperłącze" xfId="192" builtinId="9" hidden="1"/>
    <cellStyle name="Odwiedzone hiperłącze" xfId="193" builtinId="9" hidden="1"/>
    <cellStyle name="Odwiedzone hiperłącze" xfId="194" builtinId="9" hidden="1"/>
    <cellStyle name="Odwiedzone hiperłącze" xfId="195" builtinId="9" hidden="1"/>
    <cellStyle name="Odwiedzone hiperłącze" xfId="196" builtinId="9" hidden="1"/>
    <cellStyle name="Odwiedzone hiperłącze" xfId="197" builtinId="9" hidden="1"/>
    <cellStyle name="Odwiedzone hiperłącze" xfId="198" builtinId="9" hidden="1"/>
    <cellStyle name="Odwiedzone hiperłącze" xfId="199" builtinId="9" hidden="1"/>
    <cellStyle name="Odwiedzone hiperłącze" xfId="200" builtinId="9" hidden="1"/>
    <cellStyle name="Odwiedzone hiperłącze" xfId="201" builtinId="9" hidden="1"/>
    <cellStyle name="Odwiedzone hiperłącze" xfId="202" builtinId="9" hidden="1"/>
    <cellStyle name="Odwiedzone hiperłącze" xfId="203" builtinId="9" hidden="1"/>
    <cellStyle name="Odwiedzone hiperłącze" xfId="204" builtinId="9" hidden="1"/>
    <cellStyle name="Odwiedzone hiperłącze" xfId="205" builtinId="9" hidden="1"/>
    <cellStyle name="Odwiedzone hiperłącze" xfId="206" builtinId="9" hidden="1"/>
    <cellStyle name="Odwiedzone hiperłącze" xfId="207" builtinId="9" hidden="1"/>
    <cellStyle name="Odwiedzone hiperłącze" xfId="208" builtinId="9" hidden="1"/>
    <cellStyle name="Odwiedzone hiperłącze" xfId="209" builtinId="9" hidden="1"/>
    <cellStyle name="Odwiedzone hiperłącze" xfId="210" builtinId="9" hidden="1"/>
    <cellStyle name="Odwiedzone hiperłącze" xfId="211" builtinId="9" hidden="1"/>
    <cellStyle name="Odwiedzone hiperłącze" xfId="212" builtinId="9" hidden="1"/>
    <cellStyle name="Odwiedzone hiperłącze" xfId="213" builtinId="9" hidden="1"/>
    <cellStyle name="Odwiedzone hiperłącze" xfId="214" builtinId="9" hidden="1"/>
    <cellStyle name="Odwiedzone hiperłącze" xfId="215" builtinId="9" hidden="1"/>
    <cellStyle name="Odwiedzone hiperłącze" xfId="216" builtinId="9" hidden="1"/>
    <cellStyle name="Odwiedzone hiperłącze" xfId="217" builtinId="9" hidden="1"/>
    <cellStyle name="Odwiedzone hiperłącze" xfId="218" builtinId="9" hidden="1"/>
    <cellStyle name="Odwiedzone hiperłącze" xfId="219" builtinId="9" hidden="1"/>
    <cellStyle name="Odwiedzone hiperłącze" xfId="220" builtinId="9" hidden="1"/>
    <cellStyle name="Odwiedzone hiperłącze" xfId="221" builtinId="9" hidden="1"/>
    <cellStyle name="Odwiedzone hiperłącze" xfId="222" builtinId="9" hidden="1"/>
    <cellStyle name="Odwiedzone hiperłącze" xfId="223" builtinId="9" hidden="1"/>
    <cellStyle name="Odwiedzone hiperłącze" xfId="224" builtinId="9" hidden="1"/>
    <cellStyle name="Odwiedzone hiperłącze" xfId="225" builtinId="9" hidden="1"/>
    <cellStyle name="Odwiedzone hiperłącze" xfId="226" builtinId="9" hidden="1"/>
    <cellStyle name="Odwiedzone hiperłącze" xfId="227" builtinId="9" hidden="1"/>
    <cellStyle name="Odwiedzone hiperłącze" xfId="228" builtinId="9" hidden="1"/>
    <cellStyle name="Odwiedzone hiperłącze" xfId="229" builtinId="9" hidden="1"/>
    <cellStyle name="Odwiedzone hiperłącze" xfId="230" builtinId="9" hidden="1"/>
    <cellStyle name="Odwiedzone hiperłącze" xfId="231" builtinId="9" hidden="1"/>
    <cellStyle name="Odwiedzone hiperłącze" xfId="232" builtinId="9" hidden="1"/>
    <cellStyle name="Odwiedzone hiperłącze" xfId="233" builtinId="9" hidden="1"/>
    <cellStyle name="Odwiedzone hiperłącze" xfId="234" builtinId="9" hidden="1"/>
    <cellStyle name="Odwiedzone hiperłącze" xfId="235" builtinId="9" hidden="1"/>
    <cellStyle name="Odwiedzone hiperłącze" xfId="236" builtinId="9" hidden="1"/>
    <cellStyle name="Odwiedzone hiperłącze" xfId="237" builtinId="9" hidden="1"/>
    <cellStyle name="Odwiedzone hiperłącze" xfId="238" builtinId="9" hidden="1"/>
    <cellStyle name="Odwiedzone hiperłącze" xfId="239" builtinId="9" hidden="1"/>
    <cellStyle name="Odwiedzone hiperłącze" xfId="240" builtinId="9" hidden="1"/>
    <cellStyle name="Odwiedzone hiperłącze" xfId="241" builtinId="9" hidden="1"/>
    <cellStyle name="Odwiedzone hiperłącze" xfId="242" builtinId="9" hidden="1"/>
    <cellStyle name="Odwiedzone hiperłącze" xfId="243" builtinId="9" hidden="1"/>
    <cellStyle name="Odwiedzone hiperłącze" xfId="244" builtinId="9" hidden="1"/>
    <cellStyle name="Odwiedzone hiperłącze" xfId="245" builtinId="9" hidden="1"/>
    <cellStyle name="Odwiedzone hiperłącze" xfId="246" builtinId="9" hidden="1"/>
    <cellStyle name="Odwiedzone hiperłącze" xfId="247" builtinId="9" hidden="1"/>
    <cellStyle name="Odwiedzone hiperłącze" xfId="248" builtinId="9" hidden="1"/>
    <cellStyle name="Odwiedzone hiperłącze" xfId="249" builtinId="9" hidden="1"/>
    <cellStyle name="Odwiedzone hiperłącze" xfId="250" builtinId="9" hidden="1"/>
    <cellStyle name="Odwiedzone hiperłącze" xfId="251" builtinId="9" hidden="1"/>
    <cellStyle name="Odwiedzone hiperłącze" xfId="252" builtinId="9" hidden="1"/>
    <cellStyle name="Odwiedzone hiperłącze" xfId="253" builtinId="9" hidden="1"/>
    <cellStyle name="Odwiedzone hiperłącze" xfId="254" builtinId="9" hidden="1"/>
    <cellStyle name="Odwiedzone hiperłącze" xfId="255" builtinId="9" hidden="1"/>
    <cellStyle name="Odwiedzone hiperłącze" xfId="256" builtinId="9" hidden="1"/>
    <cellStyle name="Odwiedzone hiperłącze" xfId="257" builtinId="9" hidden="1"/>
    <cellStyle name="Odwiedzone hiperłącze" xfId="258" builtinId="9" hidden="1"/>
    <cellStyle name="Odwiedzone hiperłącze" xfId="259" builtinId="9" hidden="1"/>
    <cellStyle name="Odwiedzone hiperłącze" xfId="260" builtinId="9" hidden="1"/>
    <cellStyle name="Odwiedzone hiperłącze" xfId="261" builtinId="9" hidden="1"/>
    <cellStyle name="Odwiedzone hiperłącze" xfId="262" builtinId="9" hidden="1"/>
    <cellStyle name="Odwiedzone hiperłącze" xfId="263" builtinId="9" hidden="1"/>
    <cellStyle name="Odwiedzone hiperłącze" xfId="264" builtinId="9" hidden="1"/>
    <cellStyle name="Odwiedzone hiperłącze" xfId="265" builtinId="9" hidden="1"/>
    <cellStyle name="Odwiedzone hiperłącze" xfId="266" builtinId="9" hidden="1"/>
    <cellStyle name="Odwiedzone hiperłącze" xfId="267" builtinId="9" hidden="1"/>
    <cellStyle name="Odwiedzone hiperłącze" xfId="268" builtinId="9" hidden="1"/>
    <cellStyle name="Odwiedzone hiperłącze" xfId="269" builtinId="9" hidden="1"/>
    <cellStyle name="Odwiedzone hiperłącze" xfId="270" builtinId="9" hidden="1"/>
    <cellStyle name="Odwiedzone hiperłącze" xfId="271" builtinId="9" hidden="1"/>
    <cellStyle name="Odwiedzone hiperłącze" xfId="272" builtinId="9" hidden="1"/>
    <cellStyle name="Odwiedzone hiperłącze" xfId="273" builtinId="9" hidden="1"/>
    <cellStyle name="Odwiedzone hiperłącze" xfId="274" builtinId="9" hidden="1"/>
    <cellStyle name="Odwiedzone hiperłącze" xfId="275" builtinId="9" hidden="1"/>
    <cellStyle name="Odwiedzone hiperłącze" xfId="276" builtinId="9" hidden="1"/>
    <cellStyle name="Odwiedzone hiperłącze" xfId="277" builtinId="9" hidden="1"/>
    <cellStyle name="Odwiedzone hiperłącze" xfId="278" builtinId="9" hidden="1"/>
    <cellStyle name="Odwiedzone hiperłącze" xfId="279" builtinId="9" hidden="1"/>
    <cellStyle name="Odwiedzone hiperłącze" xfId="280" builtinId="9" hidden="1"/>
    <cellStyle name="Odwiedzone hiperłącze" xfId="281" builtinId="9" hidden="1"/>
    <cellStyle name="Odwiedzone hiperłącze" xfId="282" builtinId="9" hidden="1"/>
    <cellStyle name="Odwiedzone hiperłącze" xfId="283" builtinId="9" hidden="1"/>
    <cellStyle name="Odwiedzone hiperłącze" xfId="284" builtinId="9" hidden="1"/>
    <cellStyle name="Odwiedzone hiperłącze" xfId="285" builtinId="9" hidden="1"/>
    <cellStyle name="Odwiedzone hiperłącze" xfId="286" builtinId="9" hidden="1"/>
    <cellStyle name="Odwiedzone hiperłącze" xfId="287" builtinId="9" hidden="1"/>
    <cellStyle name="Odwiedzone hiperłącze" xfId="288" builtinId="9" hidden="1"/>
    <cellStyle name="Odwiedzone hiperłącze" xfId="289" builtinId="9" hidden="1"/>
    <cellStyle name="Odwiedzone hiperłącze" xfId="290" builtinId="9" hidden="1"/>
    <cellStyle name="Odwiedzone hiperłącze" xfId="291" builtinId="9" hidden="1"/>
    <cellStyle name="Odwiedzone hiperłącze" xfId="292" builtinId="9" hidden="1"/>
    <cellStyle name="Odwiedzone hiperłącze" xfId="293" builtinId="9" hidden="1"/>
    <cellStyle name="Odwiedzone hiperłącze" xfId="294" builtinId="9" hidden="1"/>
    <cellStyle name="Odwiedzone hiperłącze" xfId="295" builtinId="9" hidden="1"/>
    <cellStyle name="Odwiedzone hiperłącze" xfId="296" builtinId="9" hidden="1"/>
    <cellStyle name="Odwiedzone hiperłącze" xfId="297" builtinId="9" hidden="1"/>
    <cellStyle name="Odwiedzone hiperłącze" xfId="298" builtinId="9" hidden="1"/>
    <cellStyle name="Odwiedzone hiperłącze" xfId="299" builtinId="9" hidden="1"/>
    <cellStyle name="Odwiedzone hiperłącze" xfId="300" builtinId="9" hidden="1"/>
    <cellStyle name="Odwiedzone hiperłącze" xfId="301" builtinId="9" hidden="1"/>
    <cellStyle name="Odwiedzone hiperłącze" xfId="302" builtinId="9" hidden="1"/>
    <cellStyle name="Odwiedzone hiperłącze" xfId="303" builtinId="9" hidden="1"/>
    <cellStyle name="Odwiedzone hiperłącze" xfId="304" builtinId="9" hidden="1"/>
    <cellStyle name="Odwiedzone hiperłącze" xfId="305" builtinId="9" hidden="1"/>
    <cellStyle name="Odwiedzone hiperłącze" xfId="306" builtinId="9" hidden="1"/>
    <cellStyle name="Odwiedzone hiperłącze" xfId="307" builtinId="9" hidden="1"/>
    <cellStyle name="Odwiedzone hiperłącze" xfId="308" builtinId="9" hidden="1"/>
    <cellStyle name="Odwiedzone hiperłącze" xfId="309" builtinId="9" hidden="1"/>
    <cellStyle name="Odwiedzone hiperłącze" xfId="310" builtinId="9" hidden="1"/>
    <cellStyle name="Odwiedzone hiperłącze" xfId="311" builtinId="9" hidden="1"/>
    <cellStyle name="Odwiedzone hiperłącze" xfId="312" builtinId="9" hidden="1"/>
    <cellStyle name="Odwiedzone hiperłącze" xfId="313" builtinId="9" hidden="1"/>
    <cellStyle name="Odwiedzone hiperłącze" xfId="314" builtinId="9" hidden="1"/>
    <cellStyle name="Odwiedzone hiperłącze" xfId="315" builtinId="9" hidden="1"/>
    <cellStyle name="Odwiedzone hiperłącze" xfId="316" builtinId="9" hidden="1"/>
    <cellStyle name="Odwiedzone hiperłącze" xfId="317" builtinId="9" hidden="1"/>
    <cellStyle name="Odwiedzone hiperłącze" xfId="318" builtinId="9" hidden="1"/>
    <cellStyle name="Odwiedzone hiperłącze" xfId="319" builtinId="9" hidden="1"/>
    <cellStyle name="Odwiedzone hiperłącze" xfId="320" builtinId="9" hidden="1"/>
    <cellStyle name="Odwiedzone hiperłącze" xfId="321" builtinId="9" hidden="1"/>
    <cellStyle name="Odwiedzone hiperłącze" xfId="322" builtinId="9" hidden="1"/>
    <cellStyle name="Odwiedzone hiperłącze" xfId="323" builtinId="9" hidden="1"/>
    <cellStyle name="Odwiedzone hiperłącze" xfId="324" builtinId="9" hidden="1"/>
    <cellStyle name="Odwiedzone hiperłącze" xfId="325" builtinId="9" hidden="1"/>
    <cellStyle name="Odwiedzone hiperłącze" xfId="326" builtinId="9" hidden="1"/>
    <cellStyle name="Odwiedzone hiperłącze" xfId="327" builtinId="9" hidden="1"/>
    <cellStyle name="Odwiedzone hiperłącze" xfId="328" builtinId="9" hidden="1"/>
    <cellStyle name="Odwiedzone hiperłącze" xfId="329" builtinId="9" hidden="1"/>
    <cellStyle name="Odwiedzone hiperłącze" xfId="330" builtinId="9" hidden="1"/>
    <cellStyle name="Odwiedzone hiperłącze" xfId="331" builtinId="9" hidden="1"/>
    <cellStyle name="Odwiedzone hiperłącze" xfId="332" builtinId="9" hidden="1"/>
    <cellStyle name="Odwiedzone hiperłącze" xfId="333" builtinId="9" hidden="1"/>
    <cellStyle name="Odwiedzone hiperłącze" xfId="334" builtinId="9" hidden="1"/>
    <cellStyle name="Odwiedzone hiperłącze" xfId="335" builtinId="9" hidden="1"/>
    <cellStyle name="Odwiedzone hiperłącze" xfId="336" builtinId="9" hidden="1"/>
    <cellStyle name="Odwiedzone hiperłącze" xfId="337" builtinId="9" hidden="1"/>
    <cellStyle name="Odwiedzone hiperłącze" xfId="338" builtinId="9" hidden="1"/>
    <cellStyle name="Odwiedzone hiperłącze" xfId="339" builtinId="9" hidden="1"/>
    <cellStyle name="Odwiedzone hiperłącze" xfId="340" builtinId="9" hidden="1"/>
    <cellStyle name="Odwiedzone hiperłącze" xfId="341" builtinId="9" hidden="1"/>
    <cellStyle name="Odwiedzone hiperłącze" xfId="342" builtinId="9" hidden="1"/>
    <cellStyle name="Odwiedzone hiperłącze" xfId="343" builtinId="9" hidden="1"/>
    <cellStyle name="Odwiedzone hiperłącze" xfId="344" builtinId="9" hidden="1"/>
    <cellStyle name="Odwiedzone hiperłącze" xfId="345" builtinId="9" hidden="1"/>
    <cellStyle name="Odwiedzone hiperłącze" xfId="346" builtinId="9" hidden="1"/>
    <cellStyle name="Odwiedzone hiperłącze" xfId="347" builtinId="9" hidden="1"/>
    <cellStyle name="Odwiedzone hiperłącze" xfId="348" builtinId="9" hidden="1"/>
    <cellStyle name="Odwiedzone hiperłącze" xfId="349" builtinId="9" hidden="1"/>
    <cellStyle name="Odwiedzone hiperłącze" xfId="350" builtinId="9" hidden="1"/>
    <cellStyle name="Odwiedzone hiperłącze" xfId="351" builtinId="9" hidde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[ACEM_statistical_release_-_Jan_-_March_2021.xlsx]Sheet2!PivotTable2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Sum of France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Sheet2!$B$2:$B$4</c:f>
              <c:numCache>
                <c:formatCode>General</c:formatCode>
                <c:ptCount val="2"/>
                <c:pt idx="0">
                  <c:v>38839</c:v>
                </c:pt>
                <c:pt idx="1">
                  <c:v>44691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95C-40E0-8761-70DF5AACA1DC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Sum of Germany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Sheet2!$A$2:$A$4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Sheet2!$C$2:$C$4</c:f>
              <c:numCache>
                <c:formatCode>General</c:formatCode>
                <c:ptCount val="2"/>
                <c:pt idx="0">
                  <c:v>43259</c:v>
                </c:pt>
                <c:pt idx="1">
                  <c:v>41494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95C-40E0-8761-70DF5AACA1DC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Sum of Italy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Sheet2!$A$2:$A$4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Sheet2!$D$2:$D$4</c:f>
              <c:numCache>
                <c:formatCode>General</c:formatCode>
                <c:ptCount val="2"/>
                <c:pt idx="0">
                  <c:v>41020</c:v>
                </c:pt>
                <c:pt idx="1">
                  <c:v>60432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95C-40E0-8761-70DF5AACA1DC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Sum of Spain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Sheet2!$A$2:$A$4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Sheet2!$E$2:$E$4</c:f>
              <c:numCache>
                <c:formatCode>General</c:formatCode>
                <c:ptCount val="2"/>
                <c:pt idx="0">
                  <c:v>33636</c:v>
                </c:pt>
                <c:pt idx="1">
                  <c:v>33457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95C-40E0-8761-70DF5AACA1DC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Sum of UK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Sheet2!$A$2:$A$4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Sheet2!$F$2:$F$4</c:f>
              <c:numCache>
                <c:formatCode>General</c:formatCode>
                <c:ptCount val="2"/>
                <c:pt idx="0">
                  <c:v>22593</c:v>
                </c:pt>
                <c:pt idx="1">
                  <c:v>17782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C95C-40E0-8761-70DF5AACA1DC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Sum of 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Sheet2!$A$2:$A$4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Sheet2!$G$2:$G$4</c:f>
              <c:numCache>
                <c:formatCode>General</c:formatCode>
                <c:ptCount val="2"/>
                <c:pt idx="0">
                  <c:v>179347</c:v>
                </c:pt>
                <c:pt idx="1">
                  <c:v>197856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95C-40E0-8761-70DF5AACA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0104384"/>
        <c:axId val="510103400"/>
      </c:barChart>
      <c:catAx>
        <c:axId val="51010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0103400"/>
        <c:crosses val="autoZero"/>
        <c:auto val="1"/>
        <c:lblAlgn val="ctr"/>
        <c:lblOffset val="100"/>
        <c:noMultiLvlLbl val="0"/>
      </c:catAx>
      <c:valAx>
        <c:axId val="510103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0104384"/>
        <c:crosses val="autoZero"/>
        <c:crossBetween val="between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Cumulative!$B$7</c:f>
              <c:strCache>
                <c:ptCount val="1"/>
                <c:pt idx="0">
                  <c:v>Mopeds (ICE + Electric) **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Cumulative!$C$5:$H$5</c:f>
              <c:strCache>
                <c:ptCount val="6"/>
                <c:pt idx="0">
                  <c:v>Jan - Mar 2016</c:v>
                </c:pt>
                <c:pt idx="1">
                  <c:v>Jan - Mar 2017</c:v>
                </c:pt>
                <c:pt idx="2">
                  <c:v>Jan - Mar 2018</c:v>
                </c:pt>
                <c:pt idx="3">
                  <c:v>Jan - Mar 2019</c:v>
                </c:pt>
                <c:pt idx="4">
                  <c:v>Jan - Mar 2020</c:v>
                </c:pt>
                <c:pt idx="5">
                  <c:v>Jan - Mar 2021</c:v>
                </c:pt>
              </c:strCache>
            </c:strRef>
          </c:cat>
          <c:val>
            <c:numRef>
              <c:f>Cumulative!$C$7:$H$7</c:f>
              <c:numCache>
                <c:formatCode>General</c:formatCode>
                <c:ptCount val="6"/>
                <c:pt idx="0">
                  <c:v>46481</c:v>
                </c:pt>
                <c:pt idx="1">
                  <c:v>49848</c:v>
                </c:pt>
                <c:pt idx="2" formatCode="#,##0">
                  <c:v>34116</c:v>
                </c:pt>
                <c:pt idx="3" formatCode="#,##0">
                  <c:v>45992</c:v>
                </c:pt>
                <c:pt idx="4" formatCode="#,##0">
                  <c:v>46478</c:v>
                </c:pt>
                <c:pt idx="5" formatCode="#,##0">
                  <c:v>56535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D-4413-983A-8DD211B9C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4198784"/>
        <c:axId val="6442027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Cumulative!$B$6</c15:sqref>
                        </c15:formulaRef>
                      </c:ext>
                    </c:extLst>
                    <c:strCache>
                      <c:ptCount val="1"/>
                      <c:pt idx="0">
                        <c:v>Motorcycles (ICE + Electric) *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Cumulative!$C$5:$H$5</c15:sqref>
                        </c15:formulaRef>
                      </c:ext>
                    </c:extLst>
                    <c:strCache>
                      <c:ptCount val="6"/>
                      <c:pt idx="0">
                        <c:v>Jan - Mar 2016</c:v>
                      </c:pt>
                      <c:pt idx="1">
                        <c:v>Jan - Mar 2017</c:v>
                      </c:pt>
                      <c:pt idx="2">
                        <c:v>Jan - Mar 2018</c:v>
                      </c:pt>
                      <c:pt idx="3">
                        <c:v>Jan - Mar 2019</c:v>
                      </c:pt>
                      <c:pt idx="4">
                        <c:v>Jan - Mar 2020</c:v>
                      </c:pt>
                      <c:pt idx="5">
                        <c:v>Jan - Mar 2021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Cumulative!$C$6:$H$6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145043</c:v>
                      </c:pt>
                      <c:pt idx="1">
                        <c:v>161490</c:v>
                      </c:pt>
                      <c:pt idx="2" formatCode="#,##0">
                        <c:v>173273</c:v>
                      </c:pt>
                      <c:pt idx="3" formatCode="#,##0">
                        <c:v>206386</c:v>
                      </c:pt>
                      <c:pt idx="4" formatCode="#,##0">
                        <c:v>179347</c:v>
                      </c:pt>
                      <c:pt idx="5" formatCode="#,##0">
                        <c:v>197856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83D-4413-983A-8DD211B9CC5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Cumulative!$B$8</c15:sqref>
                        </c15:formulaRef>
                      </c:ext>
                    </c:extLst>
                    <c:strCache>
                      <c:ptCount val="1"/>
                      <c:pt idx="0">
                        <c:v>Motorcycles (Electric) *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Cumulative!$C$5:$H$5</c15:sqref>
                        </c15:formulaRef>
                      </c:ext>
                    </c:extLst>
                    <c:strCache>
                      <c:ptCount val="6"/>
                      <c:pt idx="0">
                        <c:v>Jan - Mar 2016</c:v>
                      </c:pt>
                      <c:pt idx="1">
                        <c:v>Jan - Mar 2017</c:v>
                      </c:pt>
                      <c:pt idx="2">
                        <c:v>Jan - Mar 2018</c:v>
                      </c:pt>
                      <c:pt idx="3">
                        <c:v>Jan - Mar 2019</c:v>
                      </c:pt>
                      <c:pt idx="4">
                        <c:v>Jan - Mar 2020</c:v>
                      </c:pt>
                      <c:pt idx="5">
                        <c:v>Jan - Mar 2021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Cumulative!$C$8:$H$8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423</c:v>
                      </c:pt>
                      <c:pt idx="1">
                        <c:v>601</c:v>
                      </c:pt>
                      <c:pt idx="2">
                        <c:v>1028</c:v>
                      </c:pt>
                      <c:pt idx="3">
                        <c:v>1880</c:v>
                      </c:pt>
                      <c:pt idx="4" formatCode="#,##0">
                        <c:v>2812</c:v>
                      </c:pt>
                      <c:pt idx="5" formatCode="#,##0">
                        <c:v>4190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83D-4413-983A-8DD211B9CC5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Cumulative!$B$9</c15:sqref>
                        </c15:formulaRef>
                      </c:ext>
                    </c:extLst>
                    <c:strCache>
                      <c:ptCount val="1"/>
                      <c:pt idx="0">
                        <c:v>Mopeds (Electric) **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Cumulative!$C$5:$H$5</c15:sqref>
                        </c15:formulaRef>
                      </c:ext>
                    </c:extLst>
                    <c:strCache>
                      <c:ptCount val="6"/>
                      <c:pt idx="0">
                        <c:v>Jan - Mar 2016</c:v>
                      </c:pt>
                      <c:pt idx="1">
                        <c:v>Jan - Mar 2017</c:v>
                      </c:pt>
                      <c:pt idx="2">
                        <c:v>Jan - Mar 2018</c:v>
                      </c:pt>
                      <c:pt idx="3">
                        <c:v>Jan - Mar 2019</c:v>
                      </c:pt>
                      <c:pt idx="4">
                        <c:v>Jan - Mar 2020</c:v>
                      </c:pt>
                      <c:pt idx="5">
                        <c:v>Jan - Mar 2021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Cumulative!$C$9:$H$9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2078</c:v>
                      </c:pt>
                      <c:pt idx="1">
                        <c:v>3547</c:v>
                      </c:pt>
                      <c:pt idx="2" formatCode="#,##0">
                        <c:v>5739</c:v>
                      </c:pt>
                      <c:pt idx="3" formatCode="#,##0">
                        <c:v>10256</c:v>
                      </c:pt>
                      <c:pt idx="4" formatCode="#,##0">
                        <c:v>11772</c:v>
                      </c:pt>
                      <c:pt idx="5" formatCode="#,##0">
                        <c:v>15303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83D-4413-983A-8DD211B9CC5C}"/>
                  </c:ext>
                </c:extLst>
              </c15:ser>
            </c15:filteredBarSeries>
          </c:ext>
        </c:extLst>
      </c:barChart>
      <c:catAx>
        <c:axId val="64419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4202720"/>
        <c:crosses val="autoZero"/>
        <c:auto val="1"/>
        <c:lblAlgn val="ctr"/>
        <c:lblOffset val="100"/>
        <c:noMultiLvlLbl val="0"/>
      </c:catAx>
      <c:valAx>
        <c:axId val="64420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419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2"/>
          <c:tx>
            <c:strRef>
              <c:f>Cumulative!$B$8</c:f>
              <c:strCache>
                <c:ptCount val="1"/>
                <c:pt idx="0">
                  <c:v>Motorcycles (Electric) 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Cumulative!$C$5:$H$5</c:f>
              <c:strCache>
                <c:ptCount val="6"/>
                <c:pt idx="0">
                  <c:v>Jan - Mar 2016</c:v>
                </c:pt>
                <c:pt idx="1">
                  <c:v>Jan - Mar 2017</c:v>
                </c:pt>
                <c:pt idx="2">
                  <c:v>Jan - Mar 2018</c:v>
                </c:pt>
                <c:pt idx="3">
                  <c:v>Jan - Mar 2019</c:v>
                </c:pt>
                <c:pt idx="4">
                  <c:v>Jan - Mar 2020</c:v>
                </c:pt>
                <c:pt idx="5">
                  <c:v>Jan - Mar 2021</c:v>
                </c:pt>
              </c:strCache>
            </c:strRef>
          </c:cat>
          <c:val>
            <c:numRef>
              <c:f>Cumulative!$C$8:$H$8</c:f>
              <c:numCache>
                <c:formatCode>General</c:formatCode>
                <c:ptCount val="6"/>
                <c:pt idx="0">
                  <c:v>423</c:v>
                </c:pt>
                <c:pt idx="1">
                  <c:v>601</c:v>
                </c:pt>
                <c:pt idx="2">
                  <c:v>1028</c:v>
                </c:pt>
                <c:pt idx="3">
                  <c:v>1880</c:v>
                </c:pt>
                <c:pt idx="4" formatCode="#,##0">
                  <c:v>2812</c:v>
                </c:pt>
                <c:pt idx="5" formatCode="#,##0">
                  <c:v>4190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FB-46BA-B24E-1425E0F04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9990024"/>
        <c:axId val="5599837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Cumulative!$B$6</c15:sqref>
                        </c15:formulaRef>
                      </c:ext>
                    </c:extLst>
                    <c:strCache>
                      <c:ptCount val="1"/>
                      <c:pt idx="0">
                        <c:v>Motorcycles (ICE + Electric) *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Cumulative!$C$5:$H$5</c15:sqref>
                        </c15:formulaRef>
                      </c:ext>
                    </c:extLst>
                    <c:strCache>
                      <c:ptCount val="6"/>
                      <c:pt idx="0">
                        <c:v>Jan - Mar 2016</c:v>
                      </c:pt>
                      <c:pt idx="1">
                        <c:v>Jan - Mar 2017</c:v>
                      </c:pt>
                      <c:pt idx="2">
                        <c:v>Jan - Mar 2018</c:v>
                      </c:pt>
                      <c:pt idx="3">
                        <c:v>Jan - Mar 2019</c:v>
                      </c:pt>
                      <c:pt idx="4">
                        <c:v>Jan - Mar 2020</c:v>
                      </c:pt>
                      <c:pt idx="5">
                        <c:v>Jan - Mar 2021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Cumulative!$C$6:$H$6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145043</c:v>
                      </c:pt>
                      <c:pt idx="1">
                        <c:v>161490</c:v>
                      </c:pt>
                      <c:pt idx="2" formatCode="#,##0">
                        <c:v>173273</c:v>
                      </c:pt>
                      <c:pt idx="3" formatCode="#,##0">
                        <c:v>206386</c:v>
                      </c:pt>
                      <c:pt idx="4" formatCode="#,##0">
                        <c:v>179347</c:v>
                      </c:pt>
                      <c:pt idx="5" formatCode="#,##0">
                        <c:v>197856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66FB-46BA-B24E-1425E0F0420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Cumulative!$B$7</c15:sqref>
                        </c15:formulaRef>
                      </c:ext>
                    </c:extLst>
                    <c:strCache>
                      <c:ptCount val="1"/>
                      <c:pt idx="0">
                        <c:v>Mopeds (ICE + Electric) **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Cumulative!$C$5:$H$5</c15:sqref>
                        </c15:formulaRef>
                      </c:ext>
                    </c:extLst>
                    <c:strCache>
                      <c:ptCount val="6"/>
                      <c:pt idx="0">
                        <c:v>Jan - Mar 2016</c:v>
                      </c:pt>
                      <c:pt idx="1">
                        <c:v>Jan - Mar 2017</c:v>
                      </c:pt>
                      <c:pt idx="2">
                        <c:v>Jan - Mar 2018</c:v>
                      </c:pt>
                      <c:pt idx="3">
                        <c:v>Jan - Mar 2019</c:v>
                      </c:pt>
                      <c:pt idx="4">
                        <c:v>Jan - Mar 2020</c:v>
                      </c:pt>
                      <c:pt idx="5">
                        <c:v>Jan - Mar 2021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Cumulative!$C$7:$H$7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46481</c:v>
                      </c:pt>
                      <c:pt idx="1">
                        <c:v>49848</c:v>
                      </c:pt>
                      <c:pt idx="2" formatCode="#,##0">
                        <c:v>34116</c:v>
                      </c:pt>
                      <c:pt idx="3" formatCode="#,##0">
                        <c:v>45992</c:v>
                      </c:pt>
                      <c:pt idx="4" formatCode="#,##0">
                        <c:v>46478</c:v>
                      </c:pt>
                      <c:pt idx="5" formatCode="#,##0">
                        <c:v>56535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6FB-46BA-B24E-1425E0F0420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Cumulative!$B$9</c15:sqref>
                        </c15:formulaRef>
                      </c:ext>
                    </c:extLst>
                    <c:strCache>
                      <c:ptCount val="1"/>
                      <c:pt idx="0">
                        <c:v>Mopeds (Electric) **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Cumulative!$C$5:$H$5</c15:sqref>
                        </c15:formulaRef>
                      </c:ext>
                    </c:extLst>
                    <c:strCache>
                      <c:ptCount val="6"/>
                      <c:pt idx="0">
                        <c:v>Jan - Mar 2016</c:v>
                      </c:pt>
                      <c:pt idx="1">
                        <c:v>Jan - Mar 2017</c:v>
                      </c:pt>
                      <c:pt idx="2">
                        <c:v>Jan - Mar 2018</c:v>
                      </c:pt>
                      <c:pt idx="3">
                        <c:v>Jan - Mar 2019</c:v>
                      </c:pt>
                      <c:pt idx="4">
                        <c:v>Jan - Mar 2020</c:v>
                      </c:pt>
                      <c:pt idx="5">
                        <c:v>Jan - Mar 2021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Cumulative!$C$9:$H$9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2078</c:v>
                      </c:pt>
                      <c:pt idx="1">
                        <c:v>3547</c:v>
                      </c:pt>
                      <c:pt idx="2" formatCode="#,##0">
                        <c:v>5739</c:v>
                      </c:pt>
                      <c:pt idx="3" formatCode="#,##0">
                        <c:v>10256</c:v>
                      </c:pt>
                      <c:pt idx="4" formatCode="#,##0">
                        <c:v>11772</c:v>
                      </c:pt>
                      <c:pt idx="5" formatCode="#,##0">
                        <c:v>15303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6FB-46BA-B24E-1425E0F0420B}"/>
                  </c:ext>
                </c:extLst>
              </c15:ser>
            </c15:filteredBarSeries>
          </c:ext>
        </c:extLst>
      </c:barChart>
      <c:catAx>
        <c:axId val="559990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59983792"/>
        <c:crosses val="autoZero"/>
        <c:auto val="1"/>
        <c:lblAlgn val="ctr"/>
        <c:lblOffset val="100"/>
        <c:noMultiLvlLbl val="0"/>
      </c:catAx>
      <c:valAx>
        <c:axId val="55998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59990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3"/>
          <c:order val="3"/>
          <c:tx>
            <c:strRef>
              <c:f>Cumulative!$B$9</c:f>
              <c:strCache>
                <c:ptCount val="1"/>
                <c:pt idx="0">
                  <c:v>Mopeds (Electric) **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Cumulative!$C$5:$H$5</c:f>
              <c:strCache>
                <c:ptCount val="6"/>
                <c:pt idx="0">
                  <c:v>Jan - Mar 2016</c:v>
                </c:pt>
                <c:pt idx="1">
                  <c:v>Jan - Mar 2017</c:v>
                </c:pt>
                <c:pt idx="2">
                  <c:v>Jan - Mar 2018</c:v>
                </c:pt>
                <c:pt idx="3">
                  <c:v>Jan - Mar 2019</c:v>
                </c:pt>
                <c:pt idx="4">
                  <c:v>Jan - Mar 2020</c:v>
                </c:pt>
                <c:pt idx="5">
                  <c:v>Jan - Mar 2021</c:v>
                </c:pt>
              </c:strCache>
            </c:strRef>
          </c:cat>
          <c:val>
            <c:numRef>
              <c:f>Cumulative!$C$9:$H$9</c:f>
              <c:numCache>
                <c:formatCode>General</c:formatCode>
                <c:ptCount val="6"/>
                <c:pt idx="0">
                  <c:v>2078</c:v>
                </c:pt>
                <c:pt idx="1">
                  <c:v>3547</c:v>
                </c:pt>
                <c:pt idx="2" formatCode="#,##0">
                  <c:v>5739</c:v>
                </c:pt>
                <c:pt idx="3" formatCode="#,##0">
                  <c:v>10256</c:v>
                </c:pt>
                <c:pt idx="4" formatCode="#,##0">
                  <c:v>11772</c:v>
                </c:pt>
                <c:pt idx="5" formatCode="#,##0">
                  <c:v>15303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25-4188-950B-31DB95B8E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9140064"/>
        <c:axId val="6491403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Cumulative!$B$6</c15:sqref>
                        </c15:formulaRef>
                      </c:ext>
                    </c:extLst>
                    <c:strCache>
                      <c:ptCount val="1"/>
                      <c:pt idx="0">
                        <c:v>Motorcycles (ICE + Electric) *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Cumulative!$C$5:$H$5</c15:sqref>
                        </c15:formulaRef>
                      </c:ext>
                    </c:extLst>
                    <c:strCache>
                      <c:ptCount val="6"/>
                      <c:pt idx="0">
                        <c:v>Jan - Mar 2016</c:v>
                      </c:pt>
                      <c:pt idx="1">
                        <c:v>Jan - Mar 2017</c:v>
                      </c:pt>
                      <c:pt idx="2">
                        <c:v>Jan - Mar 2018</c:v>
                      </c:pt>
                      <c:pt idx="3">
                        <c:v>Jan - Mar 2019</c:v>
                      </c:pt>
                      <c:pt idx="4">
                        <c:v>Jan - Mar 2020</c:v>
                      </c:pt>
                      <c:pt idx="5">
                        <c:v>Jan - Mar 2021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Cumulative!$C$6:$H$6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145043</c:v>
                      </c:pt>
                      <c:pt idx="1">
                        <c:v>161490</c:v>
                      </c:pt>
                      <c:pt idx="2" formatCode="#,##0">
                        <c:v>173273</c:v>
                      </c:pt>
                      <c:pt idx="3" formatCode="#,##0">
                        <c:v>206386</c:v>
                      </c:pt>
                      <c:pt idx="4" formatCode="#,##0">
                        <c:v>179347</c:v>
                      </c:pt>
                      <c:pt idx="5" formatCode="#,##0">
                        <c:v>197856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225-4188-950B-31DB95B8E89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Cumulative!$B$7</c15:sqref>
                        </c15:formulaRef>
                      </c:ext>
                    </c:extLst>
                    <c:strCache>
                      <c:ptCount val="1"/>
                      <c:pt idx="0">
                        <c:v>Mopeds (ICE + Electric) **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Cumulative!$C$5:$H$5</c15:sqref>
                        </c15:formulaRef>
                      </c:ext>
                    </c:extLst>
                    <c:strCache>
                      <c:ptCount val="6"/>
                      <c:pt idx="0">
                        <c:v>Jan - Mar 2016</c:v>
                      </c:pt>
                      <c:pt idx="1">
                        <c:v>Jan - Mar 2017</c:v>
                      </c:pt>
                      <c:pt idx="2">
                        <c:v>Jan - Mar 2018</c:v>
                      </c:pt>
                      <c:pt idx="3">
                        <c:v>Jan - Mar 2019</c:v>
                      </c:pt>
                      <c:pt idx="4">
                        <c:v>Jan - Mar 2020</c:v>
                      </c:pt>
                      <c:pt idx="5">
                        <c:v>Jan - Mar 2021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Cumulative!$C$7:$H$7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46481</c:v>
                      </c:pt>
                      <c:pt idx="1">
                        <c:v>49848</c:v>
                      </c:pt>
                      <c:pt idx="2" formatCode="#,##0">
                        <c:v>34116</c:v>
                      </c:pt>
                      <c:pt idx="3" formatCode="#,##0">
                        <c:v>45992</c:v>
                      </c:pt>
                      <c:pt idx="4" formatCode="#,##0">
                        <c:v>46478</c:v>
                      </c:pt>
                      <c:pt idx="5" formatCode="#,##0">
                        <c:v>56535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225-4188-950B-31DB95B8E89D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Cumulative!$B$8</c15:sqref>
                        </c15:formulaRef>
                      </c:ext>
                    </c:extLst>
                    <c:strCache>
                      <c:ptCount val="1"/>
                      <c:pt idx="0">
                        <c:v>Motorcycles (Electric) *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Cumulative!$C$5:$H$5</c15:sqref>
                        </c15:formulaRef>
                      </c:ext>
                    </c:extLst>
                    <c:strCache>
                      <c:ptCount val="6"/>
                      <c:pt idx="0">
                        <c:v>Jan - Mar 2016</c:v>
                      </c:pt>
                      <c:pt idx="1">
                        <c:v>Jan - Mar 2017</c:v>
                      </c:pt>
                      <c:pt idx="2">
                        <c:v>Jan - Mar 2018</c:v>
                      </c:pt>
                      <c:pt idx="3">
                        <c:v>Jan - Mar 2019</c:v>
                      </c:pt>
                      <c:pt idx="4">
                        <c:v>Jan - Mar 2020</c:v>
                      </c:pt>
                      <c:pt idx="5">
                        <c:v>Jan - Mar 2021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Cumulative!$C$8:$H$8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423</c:v>
                      </c:pt>
                      <c:pt idx="1">
                        <c:v>601</c:v>
                      </c:pt>
                      <c:pt idx="2">
                        <c:v>1028</c:v>
                      </c:pt>
                      <c:pt idx="3">
                        <c:v>1880</c:v>
                      </c:pt>
                      <c:pt idx="4" formatCode="#,##0">
                        <c:v>2812</c:v>
                      </c:pt>
                      <c:pt idx="5" formatCode="#,##0">
                        <c:v>4190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25-4188-950B-31DB95B8E89D}"/>
                  </c:ext>
                </c:extLst>
              </c15:ser>
            </c15:filteredBarSeries>
          </c:ext>
        </c:extLst>
      </c:barChart>
      <c:catAx>
        <c:axId val="64914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9140392"/>
        <c:crosses val="autoZero"/>
        <c:auto val="1"/>
        <c:lblAlgn val="ctr"/>
        <c:lblOffset val="100"/>
        <c:noMultiLvlLbl val="0"/>
      </c:catAx>
      <c:valAx>
        <c:axId val="649140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914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Monthly registrations</a:t>
            </a:r>
            <a:endParaRPr lang="en-GB" baseline="0"/>
          </a:p>
          <a:p>
            <a:pPr>
              <a:defRPr/>
            </a:pPr>
            <a:r>
              <a:rPr lang="en-GB" baseline="0"/>
              <a:t>ICE + Electric</a:t>
            </a:r>
          </a:p>
          <a:p>
            <a:pPr>
              <a:defRPr/>
            </a:pPr>
            <a:r>
              <a:rPr lang="en-GB" baseline="0"/>
              <a:t>Motorcycles</a:t>
            </a:r>
          </a:p>
          <a:p>
            <a:pPr>
              <a:defRPr/>
            </a:pPr>
            <a:r>
              <a:rPr lang="en-GB" baseline="0"/>
              <a:t>Jan 2020 - March 2021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'Motorcycles - (ICE &amp; Electric)'!$C$5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Electric)'!$B$6:$B$25</c15:sqref>
                  </c15:fullRef>
                </c:ext>
              </c:extLst>
              <c:f>('Motorcycles - (ICE &amp; Electric)'!$B$6:$B$17,'Motorcycles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Electric)'!$C$6:$C$25</c15:sqref>
                  </c15:fullRef>
                </c:ext>
              </c:extLst>
              <c:f>('Motorcycles - (ICE &amp; Electric)'!$C$6:$C$17,'Motorcycles - (ICE &amp; Electric)'!$C$22:$C$24)</c:f>
              <c:numCache>
                <c:formatCode>#,##0</c:formatCode>
                <c:ptCount val="15"/>
                <c:pt idx="0">
                  <c:v>12837</c:v>
                </c:pt>
                <c:pt idx="1">
                  <c:v>15602</c:v>
                </c:pt>
                <c:pt idx="2">
                  <c:v>10400</c:v>
                </c:pt>
                <c:pt idx="3">
                  <c:v>3666</c:v>
                </c:pt>
                <c:pt idx="4">
                  <c:v>18677</c:v>
                </c:pt>
                <c:pt idx="5">
                  <c:v>29911</c:v>
                </c:pt>
                <c:pt idx="6">
                  <c:v>29435</c:v>
                </c:pt>
                <c:pt idx="7">
                  <c:v>15607</c:v>
                </c:pt>
                <c:pt idx="8">
                  <c:v>19024</c:v>
                </c:pt>
                <c:pt idx="9">
                  <c:v>15060</c:v>
                </c:pt>
                <c:pt idx="10">
                  <c:v>8307</c:v>
                </c:pt>
                <c:pt idx="11">
                  <c:v>12705</c:v>
                </c:pt>
                <c:pt idx="12">
                  <c:v>10185</c:v>
                </c:pt>
                <c:pt idx="13">
                  <c:v>13476</c:v>
                </c:pt>
                <c:pt idx="14">
                  <c:v>21030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2C-44F7-A704-9A178F734758}"/>
            </c:ext>
          </c:extLst>
        </c:ser>
        <c:ser>
          <c:idx val="2"/>
          <c:order val="2"/>
          <c:tx>
            <c:strRef>
              <c:f>'Motorcycles - (ICE &amp; Electric)'!$E$5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Electric)'!$B$6:$B$25</c15:sqref>
                  </c15:fullRef>
                </c:ext>
              </c:extLst>
              <c:f>('Motorcycles - (ICE &amp; Electric)'!$B$6:$B$17,'Motorcycles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Electric)'!$E$6:$E$25</c15:sqref>
                  </c15:fullRef>
                </c:ext>
              </c:extLst>
              <c:f>('Motorcycles - (ICE &amp; Electric)'!$E$6:$E$17,'Motorcycles - (ICE &amp; Electric)'!$E$22:$E$24)</c:f>
              <c:numCache>
                <c:formatCode>#,##0</c:formatCode>
                <c:ptCount val="15"/>
                <c:pt idx="0">
                  <c:v>6819</c:v>
                </c:pt>
                <c:pt idx="1">
                  <c:v>13377</c:v>
                </c:pt>
                <c:pt idx="2">
                  <c:v>23063</c:v>
                </c:pt>
                <c:pt idx="3">
                  <c:v>17754</c:v>
                </c:pt>
                <c:pt idx="4">
                  <c:v>24664</c:v>
                </c:pt>
                <c:pt idx="5">
                  <c:v>25957</c:v>
                </c:pt>
                <c:pt idx="6">
                  <c:v>30210</c:v>
                </c:pt>
                <c:pt idx="7">
                  <c:v>23277</c:v>
                </c:pt>
                <c:pt idx="8">
                  <c:v>18393</c:v>
                </c:pt>
                <c:pt idx="9">
                  <c:v>12774</c:v>
                </c:pt>
                <c:pt idx="10">
                  <c:v>10346</c:v>
                </c:pt>
                <c:pt idx="11">
                  <c:v>13670</c:v>
                </c:pt>
                <c:pt idx="12">
                  <c:v>2978</c:v>
                </c:pt>
                <c:pt idx="13">
                  <c:v>10545</c:v>
                </c:pt>
                <c:pt idx="14">
                  <c:v>27971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2C-44F7-A704-9A178F734758}"/>
            </c:ext>
          </c:extLst>
        </c:ser>
        <c:ser>
          <c:idx val="4"/>
          <c:order val="4"/>
          <c:tx>
            <c:strRef>
              <c:f>'Motorcycles - (ICE &amp; Electric)'!$G$5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Electric)'!$B$6:$B$25</c15:sqref>
                  </c15:fullRef>
                </c:ext>
              </c:extLst>
              <c:f>('Motorcycles - (ICE &amp; Electric)'!$B$6:$B$17,'Motorcycles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Electric)'!$G$6:$G$25</c15:sqref>
                  </c15:fullRef>
                </c:ext>
              </c:extLst>
              <c:f>('Motorcycles - (ICE &amp; Electric)'!$G$6:$G$17,'Motorcycles - (ICE &amp; Electric)'!$G$22:$G$24)</c:f>
              <c:numCache>
                <c:formatCode>#,##0</c:formatCode>
                <c:ptCount val="15"/>
                <c:pt idx="0">
                  <c:v>14356</c:v>
                </c:pt>
                <c:pt idx="1">
                  <c:v>18144</c:v>
                </c:pt>
                <c:pt idx="2">
                  <c:v>8520</c:v>
                </c:pt>
                <c:pt idx="3">
                  <c:v>811</c:v>
                </c:pt>
                <c:pt idx="4">
                  <c:v>25672</c:v>
                </c:pt>
                <c:pt idx="5">
                  <c:v>39088</c:v>
                </c:pt>
                <c:pt idx="6">
                  <c:v>36885</c:v>
                </c:pt>
                <c:pt idx="7">
                  <c:v>16667</c:v>
                </c:pt>
                <c:pt idx="8">
                  <c:v>23611</c:v>
                </c:pt>
                <c:pt idx="9">
                  <c:v>15681</c:v>
                </c:pt>
                <c:pt idx="10">
                  <c:v>10941</c:v>
                </c:pt>
                <c:pt idx="11">
                  <c:v>7651</c:v>
                </c:pt>
                <c:pt idx="12">
                  <c:v>12285</c:v>
                </c:pt>
                <c:pt idx="13">
                  <c:v>19231</c:v>
                </c:pt>
                <c:pt idx="14">
                  <c:v>28916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2C-44F7-A704-9A178F734758}"/>
            </c:ext>
          </c:extLst>
        </c:ser>
        <c:ser>
          <c:idx val="6"/>
          <c:order val="6"/>
          <c:tx>
            <c:strRef>
              <c:f>'Motorcycles - (ICE &amp; Electric)'!$I$5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Electric)'!$B$6:$B$25</c15:sqref>
                  </c15:fullRef>
                </c:ext>
              </c:extLst>
              <c:f>('Motorcycles - (ICE &amp; Electric)'!$B$6:$B$17,'Motorcycles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Electric)'!$I$6:$I$25</c15:sqref>
                  </c15:fullRef>
                </c:ext>
              </c:extLst>
              <c:f>('Motorcycles - (ICE &amp; Electric)'!$I$6:$I$17,'Motorcycles - (ICE &amp; Electric)'!$I$22:$I$24)</c:f>
              <c:numCache>
                <c:formatCode>#,##0</c:formatCode>
                <c:ptCount val="15"/>
                <c:pt idx="0">
                  <c:v>12535</c:v>
                </c:pt>
                <c:pt idx="1">
                  <c:v>12993</c:v>
                </c:pt>
                <c:pt idx="2">
                  <c:v>8108</c:v>
                </c:pt>
                <c:pt idx="3">
                  <c:v>825</c:v>
                </c:pt>
                <c:pt idx="4">
                  <c:v>10023</c:v>
                </c:pt>
                <c:pt idx="5">
                  <c:v>20817</c:v>
                </c:pt>
                <c:pt idx="6">
                  <c:v>24191</c:v>
                </c:pt>
                <c:pt idx="7">
                  <c:v>13893</c:v>
                </c:pt>
                <c:pt idx="8">
                  <c:v>15822</c:v>
                </c:pt>
                <c:pt idx="9">
                  <c:v>13407</c:v>
                </c:pt>
                <c:pt idx="10">
                  <c:v>10815</c:v>
                </c:pt>
                <c:pt idx="11">
                  <c:v>12773</c:v>
                </c:pt>
                <c:pt idx="12">
                  <c:v>7801</c:v>
                </c:pt>
                <c:pt idx="13">
                  <c:v>10287</c:v>
                </c:pt>
                <c:pt idx="14">
                  <c:v>15369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2C-44F7-A704-9A178F734758}"/>
            </c:ext>
          </c:extLst>
        </c:ser>
        <c:ser>
          <c:idx val="8"/>
          <c:order val="8"/>
          <c:tx>
            <c:strRef>
              <c:f>'Motorcycles - (ICE &amp; Electric)'!$K$5</c:f>
              <c:strCache>
                <c:ptCount val="1"/>
                <c:pt idx="0">
                  <c:v>UK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Electric)'!$B$6:$B$25</c15:sqref>
                  </c15:fullRef>
                </c:ext>
              </c:extLst>
              <c:f>('Motorcycles - (ICE &amp; Electric)'!$B$6:$B$17,'Motorcycles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Electric)'!$K$6:$K$25</c15:sqref>
                  </c15:fullRef>
                </c:ext>
              </c:extLst>
              <c:f>('Motorcycles - (ICE &amp; Electric)'!$K$6:$K$17,'Motorcycles - (ICE &amp; Electric)'!$K$22:$K$24)</c:f>
              <c:numCache>
                <c:formatCode>#,##0</c:formatCode>
                <c:ptCount val="15"/>
                <c:pt idx="0">
                  <c:v>5748</c:v>
                </c:pt>
                <c:pt idx="1">
                  <c:v>4280</c:v>
                </c:pt>
                <c:pt idx="2">
                  <c:v>12565</c:v>
                </c:pt>
                <c:pt idx="3">
                  <c:v>1480</c:v>
                </c:pt>
                <c:pt idx="4">
                  <c:v>5018</c:v>
                </c:pt>
                <c:pt idx="5">
                  <c:v>12619</c:v>
                </c:pt>
                <c:pt idx="6">
                  <c:v>13205</c:v>
                </c:pt>
                <c:pt idx="7">
                  <c:v>8423</c:v>
                </c:pt>
                <c:pt idx="8">
                  <c:v>13486</c:v>
                </c:pt>
                <c:pt idx="9">
                  <c:v>7958</c:v>
                </c:pt>
                <c:pt idx="10">
                  <c:v>5445</c:v>
                </c:pt>
                <c:pt idx="11">
                  <c:v>7111</c:v>
                </c:pt>
                <c:pt idx="12">
                  <c:v>3482</c:v>
                </c:pt>
                <c:pt idx="13">
                  <c:v>2586</c:v>
                </c:pt>
                <c:pt idx="14">
                  <c:v>11714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2C-44F7-A704-9A178F734758}"/>
            </c:ext>
          </c:extLst>
        </c:ser>
        <c:ser>
          <c:idx val="10"/>
          <c:order val="10"/>
          <c:tx>
            <c:strRef>
              <c:f>'Motorcycles - (ICE &amp; Electric)'!$M$5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Electric)'!$B$6:$B$25</c15:sqref>
                  </c15:fullRef>
                </c:ext>
              </c:extLst>
              <c:f>('Motorcycles - (ICE &amp; Electric)'!$B$6:$B$17,'Motorcycles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Electric)'!$M$6:$M$25</c15:sqref>
                  </c15:fullRef>
                </c:ext>
              </c:extLst>
              <c:f>('Motorcycles - (ICE &amp; Electric)'!$M$6:$M$17,'Motorcycles - (ICE &amp; Electric)'!$M$22:$M$24)</c:f>
              <c:numCache>
                <c:formatCode>#,##0</c:formatCode>
                <c:ptCount val="15"/>
                <c:pt idx="0">
                  <c:v>52295</c:v>
                </c:pt>
                <c:pt idx="1">
                  <c:v>64396</c:v>
                </c:pt>
                <c:pt idx="2">
                  <c:v>62656</c:v>
                </c:pt>
                <c:pt idx="3">
                  <c:v>24536</c:v>
                </c:pt>
                <c:pt idx="4">
                  <c:v>84054</c:v>
                </c:pt>
                <c:pt idx="5">
                  <c:v>128392</c:v>
                </c:pt>
                <c:pt idx="6">
                  <c:v>133926</c:v>
                </c:pt>
                <c:pt idx="7">
                  <c:v>77867</c:v>
                </c:pt>
                <c:pt idx="8">
                  <c:v>90336</c:v>
                </c:pt>
                <c:pt idx="9">
                  <c:v>64880</c:v>
                </c:pt>
                <c:pt idx="10">
                  <c:v>45854</c:v>
                </c:pt>
                <c:pt idx="11">
                  <c:v>53910</c:v>
                </c:pt>
                <c:pt idx="12">
                  <c:v>36731</c:v>
                </c:pt>
                <c:pt idx="13">
                  <c:v>56125</c:v>
                </c:pt>
                <c:pt idx="14">
                  <c:v>105000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2C-44F7-A704-9A178F734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735104"/>
        <c:axId val="60873838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'Motorcycles - (ICE &amp; Electric)'!$D$5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'Motorcycles - (ICE &amp; Electric)'!$B$6:$B$25</c15:sqref>
                        </c15:fullRef>
                        <c15:formulaRef>
                          <c15:sqref>('Motorcycles - (ICE &amp; Electric)'!$B$6:$B$17,'Motorcycles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- (ICE &amp; Electric)'!$D$6:$D$25</c15:sqref>
                        </c15:fullRef>
                        <c15:formulaRef>
                          <c15:sqref>('Motorcycles - (ICE &amp; Electric)'!$D$6:$D$17,'Motorcycles - (ICE &amp; Electric)'!$D$22:$D$24)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0.23699999999999999</c:v>
                      </c:pt>
                      <c:pt idx="1">
                        <c:v>0.219</c:v>
                      </c:pt>
                      <c:pt idx="2">
                        <c:v>-0.501</c:v>
                      </c:pt>
                      <c:pt idx="3">
                        <c:v>-0.83199999999999996</c:v>
                      </c:pt>
                      <c:pt idx="4">
                        <c:v>-0.157</c:v>
                      </c:pt>
                      <c:pt idx="5">
                        <c:v>0.35399999999999998</c:v>
                      </c:pt>
                      <c:pt idx="6">
                        <c:v>0.32300000000000001</c:v>
                      </c:pt>
                      <c:pt idx="7">
                        <c:v>0.17499999999999999</c:v>
                      </c:pt>
                      <c:pt idx="8">
                        <c:v>0.157</c:v>
                      </c:pt>
                      <c:pt idx="9">
                        <c:v>-4.1000000000000002E-2</c:v>
                      </c:pt>
                      <c:pt idx="10">
                        <c:v>-0.215</c:v>
                      </c:pt>
                      <c:pt idx="11">
                        <c:v>0.34499999999999997</c:v>
                      </c:pt>
                      <c:pt idx="12">
                        <c:v>-0.20659032484225281</c:v>
                      </c:pt>
                      <c:pt idx="13">
                        <c:v>-0.13626458146391485</c:v>
                      </c:pt>
                      <c:pt idx="14">
                        <c:v>1.0221153846153848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12C-44F7-A704-9A178F73475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Electric)'!$F$5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Electric)'!$B$6:$B$25</c15:sqref>
                        </c15:fullRef>
                        <c15:formulaRef>
                          <c15:sqref>('Motorcycles - (ICE &amp; Electric)'!$B$6:$B$17,'Motorcycles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Electric)'!$F$6:$F$25</c15:sqref>
                        </c15:fullRef>
                        <c15:formulaRef>
                          <c15:sqref>('Motorcycles - (ICE &amp; Electric)'!$F$6:$F$17,'Motorcycles - (ICE &amp; Electric)'!$F$22:$F$24)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0.55500000000000005</c:v>
                      </c:pt>
                      <c:pt idx="1">
                        <c:v>0.06</c:v>
                      </c:pt>
                      <c:pt idx="2">
                        <c:v>-0.16</c:v>
                      </c:pt>
                      <c:pt idx="3">
                        <c:v>-0.26</c:v>
                      </c:pt>
                      <c:pt idx="4">
                        <c:v>0.23100000000000001</c:v>
                      </c:pt>
                      <c:pt idx="5">
                        <c:v>0.48499999999999999</c:v>
                      </c:pt>
                      <c:pt idx="6">
                        <c:v>0.54700000000000004</c:v>
                      </c:pt>
                      <c:pt idx="7">
                        <c:v>0.59099999999999997</c:v>
                      </c:pt>
                      <c:pt idx="8">
                        <c:v>0.65300000000000002</c:v>
                      </c:pt>
                      <c:pt idx="9">
                        <c:v>0.57299999999999995</c:v>
                      </c:pt>
                      <c:pt idx="10">
                        <c:v>1.347</c:v>
                      </c:pt>
                      <c:pt idx="11">
                        <c:v>3.698</c:v>
                      </c:pt>
                      <c:pt idx="12">
                        <c:v>-0.56327907317788539</c:v>
                      </c:pt>
                      <c:pt idx="13">
                        <c:v>-0.21170666068625255</c:v>
                      </c:pt>
                      <c:pt idx="14">
                        <c:v>0.21280839439795352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12C-44F7-A704-9A178F734758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Electric)'!$H$5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Electric)'!$B$6:$B$25</c15:sqref>
                        </c15:fullRef>
                        <c15:formulaRef>
                          <c15:sqref>('Motorcycles - (ICE &amp; Electric)'!$B$6:$B$17,'Motorcycles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Electric)'!$H$6:$H$25</c15:sqref>
                        </c15:fullRef>
                        <c15:formulaRef>
                          <c15:sqref>('Motorcycles - (ICE &amp; Electric)'!$H$6:$H$17,'Motorcycles - (ICE &amp; Electric)'!$H$22:$H$24)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5.6000000000000001E-2</c:v>
                      </c:pt>
                      <c:pt idx="1">
                        <c:v>0.11799999999999999</c:v>
                      </c:pt>
                      <c:pt idx="2">
                        <c:v>-0.66100000000000003</c:v>
                      </c:pt>
                      <c:pt idx="3">
                        <c:v>-0.97</c:v>
                      </c:pt>
                      <c:pt idx="4">
                        <c:v>-0.10299999999999999</c:v>
                      </c:pt>
                      <c:pt idx="5">
                        <c:v>0.372</c:v>
                      </c:pt>
                      <c:pt idx="6">
                        <c:v>0.247</c:v>
                      </c:pt>
                      <c:pt idx="7">
                        <c:v>0.42699999999999999</c:v>
                      </c:pt>
                      <c:pt idx="8">
                        <c:v>0.29899999999999999</c:v>
                      </c:pt>
                      <c:pt idx="9">
                        <c:v>-0.14299999999999999</c:v>
                      </c:pt>
                      <c:pt idx="10">
                        <c:v>0.19500000000000001</c:v>
                      </c:pt>
                      <c:pt idx="11">
                        <c:v>0.24399999999999999</c:v>
                      </c:pt>
                      <c:pt idx="12">
                        <c:v>-0.14426023962106438</c:v>
                      </c:pt>
                      <c:pt idx="13">
                        <c:v>5.9909611992945422E-2</c:v>
                      </c:pt>
                      <c:pt idx="14">
                        <c:v>2.3938967136150233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12C-44F7-A704-9A178F734758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Electric)'!$J$5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Electric)'!$B$6:$B$25</c15:sqref>
                        </c15:fullRef>
                        <c15:formulaRef>
                          <c15:sqref>('Motorcycles - (ICE &amp; Electric)'!$B$6:$B$17,'Motorcycles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Electric)'!$J$6:$J$25</c15:sqref>
                        </c15:fullRef>
                        <c15:formulaRef>
                          <c15:sqref>('Motorcycles - (ICE &amp; Electric)'!$J$6:$J$17,'Motorcycles - (ICE &amp; Electric)'!$J$22:$J$24)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0.11600000000000001</c:v>
                      </c:pt>
                      <c:pt idx="1">
                        <c:v>0.193</c:v>
                      </c:pt>
                      <c:pt idx="2">
                        <c:v>-0.46500000000000002</c:v>
                      </c:pt>
                      <c:pt idx="3">
                        <c:v>-0.94399999999999995</c:v>
                      </c:pt>
                      <c:pt idx="4">
                        <c:v>-0.437</c:v>
                      </c:pt>
                      <c:pt idx="5">
                        <c:v>0.10199999999999999</c:v>
                      </c:pt>
                      <c:pt idx="6">
                        <c:v>0.16800000000000001</c:v>
                      </c:pt>
                      <c:pt idx="7">
                        <c:v>0.17399999999999999</c:v>
                      </c:pt>
                      <c:pt idx="8">
                        <c:v>3.5999999999999997E-2</c:v>
                      </c:pt>
                      <c:pt idx="9">
                        <c:v>-0.18099999999999999</c:v>
                      </c:pt>
                      <c:pt idx="10">
                        <c:v>-0.188</c:v>
                      </c:pt>
                      <c:pt idx="11">
                        <c:v>0.182</c:v>
                      </c:pt>
                      <c:pt idx="12">
                        <c:v>-0.3776625448743518</c:v>
                      </c:pt>
                      <c:pt idx="13">
                        <c:v>-0.20826598937889629</c:v>
                      </c:pt>
                      <c:pt idx="14">
                        <c:v>0.89553527380365061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12C-44F7-A704-9A178F734758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Electric)'!$L$5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Electric)'!$B$6:$B$25</c15:sqref>
                        </c15:fullRef>
                        <c15:formulaRef>
                          <c15:sqref>('Motorcycles - (ICE &amp; Electric)'!$B$6:$B$17,'Motorcycles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Electric)'!$L$6:$L$25</c15:sqref>
                        </c15:fullRef>
                        <c15:formulaRef>
                          <c15:sqref>('Motorcycles - (ICE &amp; Electric)'!$L$6:$L$17,'Motorcycles - (ICE &amp; Electric)'!$L$22:$L$24)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2.4E-2</c:v>
                      </c:pt>
                      <c:pt idx="1">
                        <c:v>3.2000000000000001E-2</c:v>
                      </c:pt>
                      <c:pt idx="2">
                        <c:v>-0.222</c:v>
                      </c:pt>
                      <c:pt idx="3">
                        <c:v>-0.84</c:v>
                      </c:pt>
                      <c:pt idx="4">
                        <c:v>-0.51700000000000002</c:v>
                      </c:pt>
                      <c:pt idx="5">
                        <c:v>0.13500000000000001</c:v>
                      </c:pt>
                      <c:pt idx="6">
                        <c:v>0.41499999999999998</c:v>
                      </c:pt>
                      <c:pt idx="7">
                        <c:v>0.318</c:v>
                      </c:pt>
                      <c:pt idx="8">
                        <c:v>0.105</c:v>
                      </c:pt>
                      <c:pt idx="9">
                        <c:v>0.216</c:v>
                      </c:pt>
                      <c:pt idx="10">
                        <c:v>-1.7999999999999999E-2</c:v>
                      </c:pt>
                      <c:pt idx="11">
                        <c:v>0.54700000000000004</c:v>
                      </c:pt>
                      <c:pt idx="12">
                        <c:v>-0.39422407794015313</c:v>
                      </c:pt>
                      <c:pt idx="13">
                        <c:v>-0.39579439252336446</c:v>
                      </c:pt>
                      <c:pt idx="14">
                        <c:v>-6.7727815360127286E-2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12C-44F7-A704-9A178F734758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Electric)'!$N$5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Electric)'!$B$6:$B$25</c15:sqref>
                        </c15:fullRef>
                        <c15:formulaRef>
                          <c15:sqref>('Motorcycles - (ICE &amp; Electric)'!$B$6:$B$17,'Motorcycles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Electric)'!$N$6:$N$25</c15:sqref>
                        </c15:fullRef>
                        <c15:formulaRef>
                          <c15:sqref>('Motorcycles - (ICE &amp; Electric)'!$N$6:$N$17,'Motorcycles - (ICE &amp; Electric)'!$N$22:$N$24)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0.157</c:v>
                      </c:pt>
                      <c:pt idx="1">
                        <c:v>0.13600000000000001</c:v>
                      </c:pt>
                      <c:pt idx="2">
                        <c:v>-0.40200000000000002</c:v>
                      </c:pt>
                      <c:pt idx="3">
                        <c:v>-0.746</c:v>
                      </c:pt>
                      <c:pt idx="4">
                        <c:v>-0.151</c:v>
                      </c:pt>
                      <c:pt idx="5">
                        <c:v>0.309</c:v>
                      </c:pt>
                      <c:pt idx="6">
                        <c:v>0.32100000000000001</c:v>
                      </c:pt>
                      <c:pt idx="7">
                        <c:v>0.34699999999999998</c:v>
                      </c:pt>
                      <c:pt idx="8">
                        <c:v>0.23400000000000001</c:v>
                      </c:pt>
                      <c:pt idx="9">
                        <c:v>-2E-3</c:v>
                      </c:pt>
                      <c:pt idx="10">
                        <c:v>6.6000000000000003E-2</c:v>
                      </c:pt>
                      <c:pt idx="11">
                        <c:v>0.59</c:v>
                      </c:pt>
                      <c:pt idx="12">
                        <c:v>-0.29761927526532173</c:v>
                      </c:pt>
                      <c:pt idx="13">
                        <c:v>-0.12843965463693396</c:v>
                      </c:pt>
                      <c:pt idx="14">
                        <c:v>0.6758171603677221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712C-44F7-A704-9A178F734758}"/>
                  </c:ext>
                </c:extLst>
              </c15:ser>
            </c15:filteredLineSeries>
          </c:ext>
        </c:extLst>
      </c:lineChart>
      <c:catAx>
        <c:axId val="60873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08738384"/>
        <c:crosses val="autoZero"/>
        <c:auto val="1"/>
        <c:lblAlgn val="ctr"/>
        <c:lblOffset val="100"/>
        <c:noMultiLvlLbl val="0"/>
      </c:catAx>
      <c:valAx>
        <c:axId val="60873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0873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[ACEM_statistical_release_-_Jan_-_March_2021.xlsx]Sheet3!PivotTable3</c:name>
    <c:fmtId val="1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Sum of Belgium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Sheet3!$B$2:$B$4</c:f>
              <c:numCache>
                <c:formatCode>General</c:formatCode>
                <c:ptCount val="2"/>
                <c:pt idx="0">
                  <c:v>4909</c:v>
                </c:pt>
                <c:pt idx="1">
                  <c:v>5730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93-4469-B342-158157D43BA0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Sum of France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Sheet3!$A$2:$A$4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Sheet3!$C$2:$C$4</c:f>
              <c:numCache>
                <c:formatCode>General</c:formatCode>
                <c:ptCount val="2"/>
                <c:pt idx="0">
                  <c:v>14902</c:v>
                </c:pt>
                <c:pt idx="1">
                  <c:v>21203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93-4469-B342-158157D43BA0}"/>
            </c:ext>
          </c:extLst>
        </c:ser>
        <c:ser>
          <c:idx val="2"/>
          <c:order val="2"/>
          <c:tx>
            <c:strRef>
              <c:f>Sheet3!$D$1</c:f>
              <c:strCache>
                <c:ptCount val="1"/>
                <c:pt idx="0">
                  <c:v>Sum of Germany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Sheet3!$A$2:$A$4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Sheet3!$D$2:$D$4</c:f>
              <c:numCache>
                <c:formatCode>General</c:formatCode>
                <c:ptCount val="2"/>
                <c:pt idx="0">
                  <c:v>4764</c:v>
                </c:pt>
                <c:pt idx="1">
                  <c:v>5796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93-4469-B342-158157D43BA0}"/>
            </c:ext>
          </c:extLst>
        </c:ser>
        <c:ser>
          <c:idx val="3"/>
          <c:order val="3"/>
          <c:tx>
            <c:strRef>
              <c:f>Sheet3!$E$1</c:f>
              <c:strCache>
                <c:ptCount val="1"/>
                <c:pt idx="0">
                  <c:v>Sum of Italy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Sheet3!$A$2:$A$4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Sheet3!$E$2:$E$4</c:f>
              <c:numCache>
                <c:formatCode>General</c:formatCode>
                <c:ptCount val="2"/>
                <c:pt idx="0">
                  <c:v>4558</c:v>
                </c:pt>
                <c:pt idx="1">
                  <c:v>4246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93-4469-B342-158157D43BA0}"/>
            </c:ext>
          </c:extLst>
        </c:ser>
        <c:ser>
          <c:idx val="4"/>
          <c:order val="4"/>
          <c:tx>
            <c:strRef>
              <c:f>Sheet3!$F$1</c:f>
              <c:strCache>
                <c:ptCount val="1"/>
                <c:pt idx="0">
                  <c:v>Sum of Netherlands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Sheet3!$A$2:$A$4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Sheet3!$F$2:$F$4</c:f>
              <c:numCache>
                <c:formatCode>General</c:formatCode>
                <c:ptCount val="2"/>
                <c:pt idx="0">
                  <c:v>12399</c:v>
                </c:pt>
                <c:pt idx="1">
                  <c:v>16003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93-4469-B342-158157D43BA0}"/>
            </c:ext>
          </c:extLst>
        </c:ser>
        <c:ser>
          <c:idx val="5"/>
          <c:order val="5"/>
          <c:tx>
            <c:strRef>
              <c:f>Sheet3!$G$1</c:f>
              <c:strCache>
                <c:ptCount val="1"/>
                <c:pt idx="0">
                  <c:v>Sum of Spain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Sheet3!$A$2:$A$4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Sheet3!$G$2:$G$4</c:f>
              <c:numCache>
                <c:formatCode>General</c:formatCode>
                <c:ptCount val="2"/>
                <c:pt idx="0">
                  <c:v>4946</c:v>
                </c:pt>
                <c:pt idx="1">
                  <c:v>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893-4469-B342-158157D43BA0}"/>
            </c:ext>
          </c:extLst>
        </c:ser>
        <c:ser>
          <c:idx val="6"/>
          <c:order val="6"/>
          <c:tx>
            <c:strRef>
              <c:f>Sheet3!$H$1</c:f>
              <c:strCache>
                <c:ptCount val="1"/>
                <c:pt idx="0">
                  <c:v>Sum of Total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Sheet3!$A$2:$A$4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Sheet3!$H$2:$H$4</c:f>
              <c:numCache>
                <c:formatCode>General</c:formatCode>
                <c:ptCount val="2"/>
                <c:pt idx="0">
                  <c:v>46478</c:v>
                </c:pt>
                <c:pt idx="1">
                  <c:v>56535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93-4469-B342-158157D43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0104384"/>
        <c:axId val="510103400"/>
      </c:barChart>
      <c:catAx>
        <c:axId val="51010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0103400"/>
        <c:crosses val="autoZero"/>
        <c:auto val="1"/>
        <c:lblAlgn val="ctr"/>
        <c:lblOffset val="100"/>
        <c:noMultiLvlLbl val="0"/>
      </c:catAx>
      <c:valAx>
        <c:axId val="510103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010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Monthly registrations</a:t>
            </a:r>
          </a:p>
          <a:p>
            <a:pPr>
              <a:defRPr/>
            </a:pPr>
            <a:r>
              <a:rPr lang="en-GB"/>
              <a:t>ICE + Electric</a:t>
            </a:r>
          </a:p>
          <a:p>
            <a:pPr>
              <a:defRPr/>
            </a:pPr>
            <a:r>
              <a:rPr lang="en-GB"/>
              <a:t>Mopeds</a:t>
            </a:r>
          </a:p>
          <a:p>
            <a:pPr>
              <a:defRPr/>
            </a:pPr>
            <a:r>
              <a:rPr lang="en-GB"/>
              <a:t>Jan 2020 - Mar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'Mopeds - (ICE &amp; Electric)'!$C$5</c:f>
              <c:strCache>
                <c:ptCount val="1"/>
                <c:pt idx="0">
                  <c:v>Belgium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Electric)'!$B$6:$B$25</c15:sqref>
                  </c15:fullRef>
                </c:ext>
              </c:extLst>
              <c:f>('Mopeds - (ICE &amp; Electric)'!$B$6:$B$17,'Mopeds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Electric)'!$C$6:$C$25</c15:sqref>
                  </c15:fullRef>
                </c:ext>
              </c:extLst>
              <c:f>('Mopeds - (ICE &amp; Electric)'!$C$6:$C$17,'Mopeds - (ICE &amp; Electric)'!$C$22:$C$24)</c:f>
              <c:numCache>
                <c:formatCode>#,##0</c:formatCode>
                <c:ptCount val="15"/>
                <c:pt idx="0">
                  <c:v>1688</c:v>
                </c:pt>
                <c:pt idx="1">
                  <c:v>1752</c:v>
                </c:pt>
                <c:pt idx="2">
                  <c:v>1469</c:v>
                </c:pt>
                <c:pt idx="3">
                  <c:v>956</c:v>
                </c:pt>
                <c:pt idx="4">
                  <c:v>2354</c:v>
                </c:pt>
                <c:pt idx="5">
                  <c:v>3690</c:v>
                </c:pt>
                <c:pt idx="6">
                  <c:v>3232</c:v>
                </c:pt>
                <c:pt idx="7">
                  <c:v>3107</c:v>
                </c:pt>
                <c:pt idx="8">
                  <c:v>2937</c:v>
                </c:pt>
                <c:pt idx="9">
                  <c:v>2470</c:v>
                </c:pt>
                <c:pt idx="10">
                  <c:v>2098</c:v>
                </c:pt>
                <c:pt idx="11">
                  <c:v>2851</c:v>
                </c:pt>
                <c:pt idx="12">
                  <c:v>1483</c:v>
                </c:pt>
                <c:pt idx="13">
                  <c:v>1813</c:v>
                </c:pt>
                <c:pt idx="14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2A-484E-9837-93E3671B2E83}"/>
            </c:ext>
          </c:extLst>
        </c:ser>
        <c:ser>
          <c:idx val="2"/>
          <c:order val="2"/>
          <c:tx>
            <c:strRef>
              <c:f>'Mopeds - (ICE &amp; Electric)'!$E$5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Electric)'!$B$6:$B$25</c15:sqref>
                  </c15:fullRef>
                </c:ext>
              </c:extLst>
              <c:f>('Mopeds - (ICE &amp; Electric)'!$B$6:$B$17,'Mopeds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Electric)'!$E$6:$E$25</c15:sqref>
                  </c15:fullRef>
                </c:ext>
              </c:extLst>
              <c:f>('Mopeds - (ICE &amp; Electric)'!$E$6:$E$17,'Mopeds - (ICE &amp; Electric)'!$E$22:$E$24)</c:f>
              <c:numCache>
                <c:formatCode>#,##0</c:formatCode>
                <c:ptCount val="15"/>
                <c:pt idx="0">
                  <c:v>5876</c:v>
                </c:pt>
                <c:pt idx="1">
                  <c:v>5500</c:v>
                </c:pt>
                <c:pt idx="2">
                  <c:v>3526</c:v>
                </c:pt>
                <c:pt idx="3">
                  <c:v>1499</c:v>
                </c:pt>
                <c:pt idx="4">
                  <c:v>7419</c:v>
                </c:pt>
                <c:pt idx="5">
                  <c:v>12484</c:v>
                </c:pt>
                <c:pt idx="6">
                  <c:v>13092</c:v>
                </c:pt>
                <c:pt idx="7">
                  <c:v>9427</c:v>
                </c:pt>
                <c:pt idx="8">
                  <c:v>11319</c:v>
                </c:pt>
                <c:pt idx="9">
                  <c:v>10188</c:v>
                </c:pt>
                <c:pt idx="10">
                  <c:v>6431</c:v>
                </c:pt>
                <c:pt idx="11">
                  <c:v>11831</c:v>
                </c:pt>
                <c:pt idx="12">
                  <c:v>5551</c:v>
                </c:pt>
                <c:pt idx="13">
                  <c:v>6462</c:v>
                </c:pt>
                <c:pt idx="14">
                  <c:v>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2A-484E-9837-93E3671B2E83}"/>
            </c:ext>
          </c:extLst>
        </c:ser>
        <c:ser>
          <c:idx val="4"/>
          <c:order val="4"/>
          <c:tx>
            <c:strRef>
              <c:f>'Mopeds - (ICE &amp; Electric)'!$G$5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Electric)'!$B$6:$B$25</c15:sqref>
                  </c15:fullRef>
                </c:ext>
              </c:extLst>
              <c:f>('Mopeds - (ICE &amp; Electric)'!$B$6:$B$17,'Mopeds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Electric)'!$G$6:$G$25</c15:sqref>
                  </c15:fullRef>
                </c:ext>
              </c:extLst>
              <c:f>('Mopeds - (ICE &amp; Electric)'!$G$6:$G$17,'Mopeds - (ICE &amp; Electric)'!$G$22:$G$24)</c:f>
              <c:numCache>
                <c:formatCode>#,##0</c:formatCode>
                <c:ptCount val="15"/>
                <c:pt idx="0">
                  <c:v>1241</c:v>
                </c:pt>
                <c:pt idx="1">
                  <c:v>1997</c:v>
                </c:pt>
                <c:pt idx="2">
                  <c:v>1526</c:v>
                </c:pt>
                <c:pt idx="3">
                  <c:v>1471</c:v>
                </c:pt>
                <c:pt idx="4">
                  <c:v>2522</c:v>
                </c:pt>
                <c:pt idx="5">
                  <c:v>2530</c:v>
                </c:pt>
                <c:pt idx="6">
                  <c:v>2414</c:v>
                </c:pt>
                <c:pt idx="7">
                  <c:v>2181</c:v>
                </c:pt>
                <c:pt idx="8">
                  <c:v>2661</c:v>
                </c:pt>
                <c:pt idx="9">
                  <c:v>2124</c:v>
                </c:pt>
                <c:pt idx="10">
                  <c:v>1666</c:v>
                </c:pt>
                <c:pt idx="11">
                  <c:v>1593</c:v>
                </c:pt>
                <c:pt idx="12">
                  <c:v>1253</c:v>
                </c:pt>
                <c:pt idx="13">
                  <c:v>1820</c:v>
                </c:pt>
                <c:pt idx="14">
                  <c:v>2723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2A-484E-9837-93E3671B2E83}"/>
            </c:ext>
          </c:extLst>
        </c:ser>
        <c:ser>
          <c:idx val="6"/>
          <c:order val="6"/>
          <c:tx>
            <c:strRef>
              <c:f>'Mopeds - (ICE &amp; Electric)'!$I$5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Electric)'!$B$6:$B$25</c15:sqref>
                  </c15:fullRef>
                </c:ext>
              </c:extLst>
              <c:f>('Mopeds - (ICE &amp; Electric)'!$B$6:$B$17,'Mopeds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Electric)'!$I$6:$I$25</c15:sqref>
                  </c15:fullRef>
                </c:ext>
              </c:extLst>
              <c:f>('Mopeds - (ICE &amp; Electric)'!$I$6:$I$17,'Mopeds - (ICE &amp; Electric)'!$I$22:$I$24)</c:f>
              <c:numCache>
                <c:formatCode>#,##0</c:formatCode>
                <c:ptCount val="15"/>
                <c:pt idx="0">
                  <c:v>2159</c:v>
                </c:pt>
                <c:pt idx="1">
                  <c:v>1810</c:v>
                </c:pt>
                <c:pt idx="2">
                  <c:v>589</c:v>
                </c:pt>
                <c:pt idx="3">
                  <c:v>55</c:v>
                </c:pt>
                <c:pt idx="4">
                  <c:v>1410</c:v>
                </c:pt>
                <c:pt idx="5">
                  <c:v>2646</c:v>
                </c:pt>
                <c:pt idx="6">
                  <c:v>3352</c:v>
                </c:pt>
                <c:pt idx="7">
                  <c:v>1618</c:v>
                </c:pt>
                <c:pt idx="8">
                  <c:v>2414</c:v>
                </c:pt>
                <c:pt idx="9">
                  <c:v>1980</c:v>
                </c:pt>
                <c:pt idx="10">
                  <c:v>1588</c:v>
                </c:pt>
                <c:pt idx="11">
                  <c:v>1749</c:v>
                </c:pt>
                <c:pt idx="12">
                  <c:v>1205</c:v>
                </c:pt>
                <c:pt idx="13">
                  <c:v>1368</c:v>
                </c:pt>
                <c:pt idx="14">
                  <c:v>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2A-484E-9837-93E3671B2E83}"/>
            </c:ext>
          </c:extLst>
        </c:ser>
        <c:ser>
          <c:idx val="8"/>
          <c:order val="8"/>
          <c:tx>
            <c:strRef>
              <c:f>'Mopeds - (ICE &amp; Electric)'!$K$5</c:f>
              <c:strCache>
                <c:ptCount val="1"/>
                <c:pt idx="0">
                  <c:v>Netherlands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Electric)'!$B$6:$B$25</c15:sqref>
                  </c15:fullRef>
                </c:ext>
              </c:extLst>
              <c:f>('Mopeds - (ICE &amp; Electric)'!$B$6:$B$17,'Mopeds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Electric)'!$K$6:$K$25</c15:sqref>
                  </c15:fullRef>
                </c:ext>
              </c:extLst>
              <c:f>('Mopeds - (ICE &amp; Electric)'!$K$6:$K$17,'Mopeds - (ICE &amp; Electric)'!$K$22:$K$24)</c:f>
              <c:numCache>
                <c:formatCode>#,##0</c:formatCode>
                <c:ptCount val="15"/>
                <c:pt idx="0">
                  <c:v>4472</c:v>
                </c:pt>
                <c:pt idx="1">
                  <c:v>3898</c:v>
                </c:pt>
                <c:pt idx="2">
                  <c:v>4029</c:v>
                </c:pt>
                <c:pt idx="3">
                  <c:v>5788</c:v>
                </c:pt>
                <c:pt idx="4">
                  <c:v>8293</c:v>
                </c:pt>
                <c:pt idx="5">
                  <c:v>9847</c:v>
                </c:pt>
                <c:pt idx="6">
                  <c:v>9959</c:v>
                </c:pt>
                <c:pt idx="7">
                  <c:v>9349</c:v>
                </c:pt>
                <c:pt idx="8">
                  <c:v>8538</c:v>
                </c:pt>
                <c:pt idx="9">
                  <c:v>6786</c:v>
                </c:pt>
                <c:pt idx="10">
                  <c:v>5668</c:v>
                </c:pt>
                <c:pt idx="11">
                  <c:v>8105</c:v>
                </c:pt>
                <c:pt idx="12">
                  <c:v>4370</c:v>
                </c:pt>
                <c:pt idx="13">
                  <c:v>4210</c:v>
                </c:pt>
                <c:pt idx="14">
                  <c:v>7423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2A-484E-9837-93E3671B2E83}"/>
            </c:ext>
          </c:extLst>
        </c:ser>
        <c:ser>
          <c:idx val="10"/>
          <c:order val="10"/>
          <c:tx>
            <c:strRef>
              <c:f>'Mopeds - (ICE &amp; Electric)'!$M$5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Electric)'!$B$6:$B$25</c15:sqref>
                  </c15:fullRef>
                </c:ext>
              </c:extLst>
              <c:f>('Mopeds - (ICE &amp; Electric)'!$B$6:$B$17,'Mopeds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Electric)'!$M$6:$M$25</c15:sqref>
                  </c15:fullRef>
                </c:ext>
              </c:extLst>
              <c:f>('Mopeds - (ICE &amp; Electric)'!$M$6:$M$17,'Mopeds - (ICE &amp; Electric)'!$M$22:$M$24)</c:f>
              <c:numCache>
                <c:formatCode>#,##0</c:formatCode>
                <c:ptCount val="15"/>
                <c:pt idx="0">
                  <c:v>2018</c:v>
                </c:pt>
                <c:pt idx="1">
                  <c:v>1776</c:v>
                </c:pt>
                <c:pt idx="2">
                  <c:v>1152</c:v>
                </c:pt>
                <c:pt idx="3">
                  <c:v>239</c:v>
                </c:pt>
                <c:pt idx="4">
                  <c:v>1036</c:v>
                </c:pt>
                <c:pt idx="5">
                  <c:v>1936</c:v>
                </c:pt>
                <c:pt idx="6">
                  <c:v>3573</c:v>
                </c:pt>
                <c:pt idx="7">
                  <c:v>3139</c:v>
                </c:pt>
                <c:pt idx="8">
                  <c:v>1907</c:v>
                </c:pt>
                <c:pt idx="9">
                  <c:v>1995</c:v>
                </c:pt>
                <c:pt idx="10">
                  <c:v>1339</c:v>
                </c:pt>
                <c:pt idx="11">
                  <c:v>2507</c:v>
                </c:pt>
                <c:pt idx="12">
                  <c:v>854</c:v>
                </c:pt>
                <c:pt idx="13">
                  <c:v>1104</c:v>
                </c:pt>
                <c:pt idx="14">
                  <c:v>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2A-484E-9837-93E3671B2E83}"/>
            </c:ext>
          </c:extLst>
        </c:ser>
        <c:ser>
          <c:idx val="12"/>
          <c:order val="12"/>
          <c:tx>
            <c:strRef>
              <c:f>'Mopeds - (ICE &amp; Electric)'!$O$5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Electric)'!$B$6:$B$25</c15:sqref>
                  </c15:fullRef>
                </c:ext>
              </c:extLst>
              <c:f>('Mopeds - (ICE &amp; Electric)'!$B$6:$B$17,'Mopeds - (ICE &amp; 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Electric)'!$O$6:$O$25</c15:sqref>
                  </c15:fullRef>
                </c:ext>
              </c:extLst>
              <c:f>('Mopeds - (ICE &amp; Electric)'!$O$6:$O$17,'Mopeds - (ICE &amp; Electric)'!$O$22:$O$24)</c:f>
              <c:numCache>
                <c:formatCode>#,##0</c:formatCode>
                <c:ptCount val="15"/>
                <c:pt idx="0">
                  <c:v>17454</c:v>
                </c:pt>
                <c:pt idx="1">
                  <c:v>16733</c:v>
                </c:pt>
                <c:pt idx="2">
                  <c:v>12291</c:v>
                </c:pt>
                <c:pt idx="3">
                  <c:v>10008</c:v>
                </c:pt>
                <c:pt idx="4">
                  <c:v>23034</c:v>
                </c:pt>
                <c:pt idx="5">
                  <c:v>33133</c:v>
                </c:pt>
                <c:pt idx="6">
                  <c:v>35622</c:v>
                </c:pt>
                <c:pt idx="7">
                  <c:v>28821</c:v>
                </c:pt>
                <c:pt idx="8">
                  <c:v>29776</c:v>
                </c:pt>
                <c:pt idx="9">
                  <c:v>25543</c:v>
                </c:pt>
                <c:pt idx="10">
                  <c:v>18790</c:v>
                </c:pt>
                <c:pt idx="11">
                  <c:v>28636</c:v>
                </c:pt>
                <c:pt idx="12">
                  <c:v>14716</c:v>
                </c:pt>
                <c:pt idx="13">
                  <c:v>16777</c:v>
                </c:pt>
                <c:pt idx="14">
                  <c:v>25042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2A-484E-9837-93E3671B2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1123184"/>
        <c:axId val="351124168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'Mopeds - (ICE &amp; Electric)'!$D$5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'Mopeds - (ICE &amp; Electric)'!$B$6:$B$25</c15:sqref>
                        </c15:fullRef>
                        <c15:formulaRef>
                          <c15:sqref>('Mopeds - (ICE &amp; Electric)'!$B$6:$B$17,'Mopeds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'Mopeds - (ICE &amp; Electric)'!$D$6:$D$25</c15:sqref>
                        </c15:fullRef>
                        <c15:formulaRef>
                          <c15:sqref>('Mopeds - (ICE &amp; Electric)'!$D$6:$D$17,'Mopeds - (ICE &amp; Electric)'!$D$22:$D$24)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0.53</c:v>
                      </c:pt>
                      <c:pt idx="1">
                        <c:v>0.126</c:v>
                      </c:pt>
                      <c:pt idx="2">
                        <c:v>-3.7999999999999999E-2</c:v>
                      </c:pt>
                      <c:pt idx="3">
                        <c:v>-0.57899999999999996</c:v>
                      </c:pt>
                      <c:pt idx="4">
                        <c:v>-0.16400000000000001</c:v>
                      </c:pt>
                      <c:pt idx="5">
                        <c:v>9.6000000000000002E-2</c:v>
                      </c:pt>
                      <c:pt idx="6">
                        <c:v>4.8000000000000001E-2</c:v>
                      </c:pt>
                      <c:pt idx="7">
                        <c:v>0.23499999999999999</c:v>
                      </c:pt>
                      <c:pt idx="8">
                        <c:v>8.4000000000000005E-2</c:v>
                      </c:pt>
                      <c:pt idx="9">
                        <c:v>5.6000000000000001E-2</c:v>
                      </c:pt>
                      <c:pt idx="10">
                        <c:v>0.223</c:v>
                      </c:pt>
                      <c:pt idx="11">
                        <c:v>0.77400000000000002</c:v>
                      </c:pt>
                      <c:pt idx="12">
                        <c:v>-0.12144549763033174</c:v>
                      </c:pt>
                      <c:pt idx="13">
                        <c:v>3.4817351598173563E-2</c:v>
                      </c:pt>
                      <c:pt idx="14">
                        <c:v>0.65690946221919666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442A-484E-9837-93E3671B2E83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Electric)'!$F$5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Electric)'!$B$6:$B$25</c15:sqref>
                        </c15:fullRef>
                        <c15:formulaRef>
                          <c15:sqref>('Mopeds - (ICE &amp; Electric)'!$B$6:$B$17,'Mopeds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Electric)'!$F$6:$F$25</c15:sqref>
                        </c15:fullRef>
                        <c15:formulaRef>
                          <c15:sqref>('Mopeds - (ICE &amp; Electric)'!$F$6:$F$17,'Mopeds - (ICE &amp; Electric)'!$F$22:$F$24)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0.13700000000000001</c:v>
                      </c:pt>
                      <c:pt idx="1">
                        <c:v>-4.9000000000000002E-2</c:v>
                      </c:pt>
                      <c:pt idx="2">
                        <c:v>-0.499</c:v>
                      </c:pt>
                      <c:pt idx="3">
                        <c:v>-0.78400000000000003</c:v>
                      </c:pt>
                      <c:pt idx="4">
                        <c:v>6.0000000000000001E-3</c:v>
                      </c:pt>
                      <c:pt idx="5">
                        <c:v>0.39800000000000002</c:v>
                      </c:pt>
                      <c:pt idx="6">
                        <c:v>0.13</c:v>
                      </c:pt>
                      <c:pt idx="7">
                        <c:v>0.13200000000000001</c:v>
                      </c:pt>
                      <c:pt idx="8">
                        <c:v>0.23599999999999999</c:v>
                      </c:pt>
                      <c:pt idx="9">
                        <c:v>0.17100000000000001</c:v>
                      </c:pt>
                      <c:pt idx="10">
                        <c:v>9.4E-2</c:v>
                      </c:pt>
                      <c:pt idx="11">
                        <c:v>0.92300000000000004</c:v>
                      </c:pt>
                      <c:pt idx="12">
                        <c:v>-5.5309734513274367E-2</c:v>
                      </c:pt>
                      <c:pt idx="13">
                        <c:v>0.1749090909090909</c:v>
                      </c:pt>
                      <c:pt idx="14">
                        <c:v>1.6063528077141238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42A-484E-9837-93E3671B2E83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Electric)'!$H$5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Electric)'!$B$6:$B$25</c15:sqref>
                        </c15:fullRef>
                        <c15:formulaRef>
                          <c15:sqref>('Mopeds - (ICE &amp; Electric)'!$B$6:$B$17,'Mopeds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Electric)'!$H$6:$H$25</c15:sqref>
                        </c15:fullRef>
                        <c15:formulaRef>
                          <c15:sqref>('Mopeds - (ICE &amp; Electric)'!$H$6:$H$17,'Mopeds - (ICE &amp; Electric)'!$H$22:$H$24)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0.76800000000000002</c:v>
                      </c:pt>
                      <c:pt idx="1">
                        <c:v>0.156</c:v>
                      </c:pt>
                      <c:pt idx="2">
                        <c:v>-0.436</c:v>
                      </c:pt>
                      <c:pt idx="3">
                        <c:v>-0.53400000000000003</c:v>
                      </c:pt>
                      <c:pt idx="4">
                        <c:v>-0.17699999999999999</c:v>
                      </c:pt>
                      <c:pt idx="5">
                        <c:v>-0.22600000000000001</c:v>
                      </c:pt>
                      <c:pt idx="6">
                        <c:v>-0.14499999999999999</c:v>
                      </c:pt>
                      <c:pt idx="7">
                        <c:v>0.29499999999999998</c:v>
                      </c:pt>
                      <c:pt idx="8">
                        <c:v>0.38200000000000001</c:v>
                      </c:pt>
                      <c:pt idx="9">
                        <c:v>0.13400000000000001</c:v>
                      </c:pt>
                      <c:pt idx="10">
                        <c:v>6.5000000000000002E-2</c:v>
                      </c:pt>
                      <c:pt idx="11">
                        <c:v>1.167</c:v>
                      </c:pt>
                      <c:pt idx="12">
                        <c:v>9.6696212731668396E-3</c:v>
                      </c:pt>
                      <c:pt idx="13">
                        <c:v>-8.8632949424136243E-2</c:v>
                      </c:pt>
                      <c:pt idx="14">
                        <c:v>0.78440366972477071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42A-484E-9837-93E3671B2E83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Electric)'!$J$5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Electric)'!$B$6:$B$25</c15:sqref>
                        </c15:fullRef>
                        <c15:formulaRef>
                          <c15:sqref>('Mopeds - (ICE &amp; Electric)'!$B$6:$B$17,'Mopeds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Electric)'!$J$6:$J$25</c15:sqref>
                        </c15:fullRef>
                        <c15:formulaRef>
                          <c15:sqref>('Mopeds - (ICE &amp; Electric)'!$J$6:$J$17,'Mopeds - (ICE &amp; Electric)'!$J$22:$J$24)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0.76</c:v>
                      </c:pt>
                      <c:pt idx="1">
                        <c:v>0.57899999999999996</c:v>
                      </c:pt>
                      <c:pt idx="2">
                        <c:v>-0.59899999999999998</c:v>
                      </c:pt>
                      <c:pt idx="3">
                        <c:v>-0.96899999999999997</c:v>
                      </c:pt>
                      <c:pt idx="4">
                        <c:v>-0.25600000000000001</c:v>
                      </c:pt>
                      <c:pt idx="5">
                        <c:v>0.113</c:v>
                      </c:pt>
                      <c:pt idx="6">
                        <c:v>0.20100000000000001</c:v>
                      </c:pt>
                      <c:pt idx="7">
                        <c:v>0.31</c:v>
                      </c:pt>
                      <c:pt idx="8">
                        <c:v>0.3</c:v>
                      </c:pt>
                      <c:pt idx="9">
                        <c:v>0.22600000000000001</c:v>
                      </c:pt>
                      <c:pt idx="10">
                        <c:v>0.13200000000000001</c:v>
                      </c:pt>
                      <c:pt idx="11">
                        <c:v>-0.25700000000000001</c:v>
                      </c:pt>
                      <c:pt idx="12">
                        <c:v>-0.4418712366836498</c:v>
                      </c:pt>
                      <c:pt idx="13">
                        <c:v>-0.24419889502762426</c:v>
                      </c:pt>
                      <c:pt idx="14">
                        <c:v>1.8404074702886248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42A-484E-9837-93E3671B2E83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Electric)'!$L$5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Electric)'!$B$6:$B$25</c15:sqref>
                        </c15:fullRef>
                        <c15:formulaRef>
                          <c15:sqref>('Mopeds - (ICE &amp; Electric)'!$B$6:$B$17,'Mopeds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Electric)'!$L$6:$L$25</c15:sqref>
                        </c15:fullRef>
                        <c15:formulaRef>
                          <c15:sqref>('Mopeds - (ICE &amp; Electric)'!$L$6:$L$17,'Mopeds - (ICE &amp; Electric)'!$L$22:$L$24)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0.129</c:v>
                      </c:pt>
                      <c:pt idx="1">
                        <c:v>-4.0000000000000001E-3</c:v>
                      </c:pt>
                      <c:pt idx="2">
                        <c:v>-0.23599999999999999</c:v>
                      </c:pt>
                      <c:pt idx="3">
                        <c:v>8.5999999999999993E-2</c:v>
                      </c:pt>
                      <c:pt idx="4">
                        <c:v>0.309</c:v>
                      </c:pt>
                      <c:pt idx="5">
                        <c:v>0.51500000000000001</c:v>
                      </c:pt>
                      <c:pt idx="6">
                        <c:v>0.38</c:v>
                      </c:pt>
                      <c:pt idx="7">
                        <c:v>0.46700000000000003</c:v>
                      </c:pt>
                      <c:pt idx="8">
                        <c:v>0.54100000000000004</c:v>
                      </c:pt>
                      <c:pt idx="9">
                        <c:v>0.46600000000000003</c:v>
                      </c:pt>
                      <c:pt idx="10">
                        <c:v>0.40200000000000002</c:v>
                      </c:pt>
                      <c:pt idx="11">
                        <c:v>1.3140000000000001</c:v>
                      </c:pt>
                      <c:pt idx="12">
                        <c:v>-2.2808586762075089E-2</c:v>
                      </c:pt>
                      <c:pt idx="13">
                        <c:v>8.0041046690610518E-2</c:v>
                      </c:pt>
                      <c:pt idx="14">
                        <c:v>0.84239265326383728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442A-484E-9837-93E3671B2E83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Electric)'!$N$5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Electric)'!$B$6:$B$25</c15:sqref>
                        </c15:fullRef>
                        <c15:formulaRef>
                          <c15:sqref>('Mopeds - (ICE &amp; Electric)'!$B$6:$B$17,'Mopeds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Electric)'!$N$6:$N$25</c15:sqref>
                        </c15:fullRef>
                        <c15:formulaRef>
                          <c15:sqref>('Mopeds - (ICE &amp; Electric)'!$N$6:$N$17,'Mopeds - (ICE &amp; Electric)'!$N$22:$N$24)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0.28399999999999997</c:v>
                      </c:pt>
                      <c:pt idx="1">
                        <c:v>0.38400000000000001</c:v>
                      </c:pt>
                      <c:pt idx="2">
                        <c:v>-5.5E-2</c:v>
                      </c:pt>
                      <c:pt idx="3">
                        <c:v>-0.82299999999999995</c:v>
                      </c:pt>
                      <c:pt idx="4">
                        <c:v>-0.26400000000000001</c:v>
                      </c:pt>
                      <c:pt idx="5">
                        <c:v>6.6000000000000003E-2</c:v>
                      </c:pt>
                      <c:pt idx="6">
                        <c:v>0.502</c:v>
                      </c:pt>
                      <c:pt idx="7">
                        <c:v>1.3320000000000001</c:v>
                      </c:pt>
                      <c:pt idx="8">
                        <c:v>-3.2000000000000001E-2</c:v>
                      </c:pt>
                      <c:pt idx="9">
                        <c:v>0.34799999999999998</c:v>
                      </c:pt>
                      <c:pt idx="10">
                        <c:v>-0.11600000000000001</c:v>
                      </c:pt>
                      <c:pt idx="11">
                        <c:v>0.33400000000000002</c:v>
                      </c:pt>
                      <c:pt idx="12">
                        <c:v>-0.57680872150644202</c:v>
                      </c:pt>
                      <c:pt idx="13">
                        <c:v>-0.3783783783783784</c:v>
                      </c:pt>
                      <c:pt idx="14">
                        <c:v>0.38802083333333326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442A-484E-9837-93E3671B2E83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Electric)'!$P$5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Electric)'!$B$6:$B$25</c15:sqref>
                        </c15:fullRef>
                        <c15:formulaRef>
                          <c15:sqref>('Mopeds - (ICE &amp; Electric)'!$B$6:$B$17,'Mopeds - (ICE &amp; 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Electric)'!$P$6:$P$25</c15:sqref>
                        </c15:fullRef>
                        <c15:formulaRef>
                          <c15:sqref>('Mopeds - (ICE &amp; Electric)'!$P$6:$P$17,'Mopeds - (ICE &amp; Electric)'!$P$22:$P$24)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0.22600000000000001</c:v>
                      </c:pt>
                      <c:pt idx="1">
                        <c:v>8.5999999999999993E-2</c:v>
                      </c:pt>
                      <c:pt idx="2">
                        <c:v>-0.36099999999999999</c:v>
                      </c:pt>
                      <c:pt idx="3">
                        <c:v>-0.51900000000000002</c:v>
                      </c:pt>
                      <c:pt idx="4">
                        <c:v>6.0000000000000001E-3</c:v>
                      </c:pt>
                      <c:pt idx="5">
                        <c:v>0.26200000000000001</c:v>
                      </c:pt>
                      <c:pt idx="6">
                        <c:v>0.192</c:v>
                      </c:pt>
                      <c:pt idx="7">
                        <c:v>0.34200000000000003</c:v>
                      </c:pt>
                      <c:pt idx="8">
                        <c:v>0.28599999999999998</c:v>
                      </c:pt>
                      <c:pt idx="9">
                        <c:v>0.23799999999999999</c:v>
                      </c:pt>
                      <c:pt idx="10">
                        <c:v>0.16600000000000001</c:v>
                      </c:pt>
                      <c:pt idx="11">
                        <c:v>0.76400000000000001</c:v>
                      </c:pt>
                      <c:pt idx="12">
                        <c:v>-0.15686948550475532</c:v>
                      </c:pt>
                      <c:pt idx="13">
                        <c:v>2.6295344528775022E-3</c:v>
                      </c:pt>
                      <c:pt idx="14">
                        <c:v>1.0374257586852167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442A-484E-9837-93E3671B2E83}"/>
                  </c:ext>
                </c:extLst>
              </c15:ser>
            </c15:filteredLineSeries>
          </c:ext>
        </c:extLst>
      </c:lineChart>
      <c:catAx>
        <c:axId val="35112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1124168"/>
        <c:crosses val="autoZero"/>
        <c:auto val="1"/>
        <c:lblAlgn val="ctr"/>
        <c:lblOffset val="100"/>
        <c:noMultiLvlLbl val="0"/>
      </c:catAx>
      <c:valAx>
        <c:axId val="351124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112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Monthly registrations</a:t>
            </a:r>
          </a:p>
          <a:p>
            <a:pPr>
              <a:defRPr/>
            </a:pPr>
            <a:r>
              <a:rPr lang="en-GB"/>
              <a:t>Electric</a:t>
            </a:r>
          </a:p>
          <a:p>
            <a:pPr>
              <a:defRPr/>
            </a:pPr>
            <a:r>
              <a:rPr lang="en-GB"/>
              <a:t>Motorcycles</a:t>
            </a:r>
          </a:p>
          <a:p>
            <a:pPr>
              <a:defRPr/>
            </a:pPr>
            <a:r>
              <a:rPr lang="en-GB"/>
              <a:t>Jan</a:t>
            </a:r>
            <a:r>
              <a:rPr lang="en-GB" baseline="0"/>
              <a:t> 2020 - Mar 2021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'Motorcycles (Electric)'!$C$5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(Electric)'!$B$6:$B$25</c15:sqref>
                  </c15:fullRef>
                </c:ext>
              </c:extLst>
              <c:f>('Motorcycles (Electric)'!$B$6:$B$17,'Motorcycles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(Electric)'!$C$6:$C$25</c15:sqref>
                  </c15:fullRef>
                </c:ext>
              </c:extLst>
              <c:f>('Motorcycles (Electric)'!$C$6:$C$17,'Motorcycles (Electric)'!$C$22:$C$24)</c:f>
              <c:numCache>
                <c:formatCode>#,##0</c:formatCode>
                <c:ptCount val="15"/>
                <c:pt idx="0">
                  <c:v>227</c:v>
                </c:pt>
                <c:pt idx="1">
                  <c:v>246</c:v>
                </c:pt>
                <c:pt idx="2">
                  <c:v>180</c:v>
                </c:pt>
                <c:pt idx="3">
                  <c:v>80</c:v>
                </c:pt>
                <c:pt idx="4">
                  <c:v>243</c:v>
                </c:pt>
                <c:pt idx="5">
                  <c:v>364</c:v>
                </c:pt>
                <c:pt idx="6">
                  <c:v>361</c:v>
                </c:pt>
                <c:pt idx="7">
                  <c:v>306</c:v>
                </c:pt>
                <c:pt idx="8">
                  <c:v>424</c:v>
                </c:pt>
                <c:pt idx="9">
                  <c:v>363</c:v>
                </c:pt>
                <c:pt idx="10">
                  <c:v>260</c:v>
                </c:pt>
                <c:pt idx="11">
                  <c:v>282</c:v>
                </c:pt>
                <c:pt idx="12">
                  <c:v>183</c:v>
                </c:pt>
                <c:pt idx="13">
                  <c:v>341</c:v>
                </c:pt>
                <c:pt idx="14">
                  <c:v>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07-4C45-A5A8-6A507ADA4D84}"/>
            </c:ext>
          </c:extLst>
        </c:ser>
        <c:ser>
          <c:idx val="1"/>
          <c:order val="1"/>
          <c:tx>
            <c:strRef>
              <c:f>'Motorcycles (Electric)'!$D$5</c:f>
              <c:strCache>
                <c:ptCount val="1"/>
                <c:pt idx="0">
                  <c:v>%*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(Electric)'!$B$6:$B$25</c15:sqref>
                  </c15:fullRef>
                </c:ext>
              </c:extLst>
              <c:f>('Motorcycles (Electric)'!$B$6:$B$17,'Motorcycles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(Electric)'!$D$6:$D$25</c15:sqref>
                  </c15:fullRef>
                </c:ext>
              </c:extLst>
              <c:f>('Motorcycles (Electric)'!$D$6:$D$17,'Motorcycles (Electric)'!$D$22:$D$24)</c:f>
              <c:numCache>
                <c:formatCode>0.0%</c:formatCode>
                <c:ptCount val="15"/>
                <c:pt idx="0">
                  <c:v>0.99099999999999999</c:v>
                </c:pt>
                <c:pt idx="1">
                  <c:v>0.113</c:v>
                </c:pt>
                <c:pt idx="2">
                  <c:v>-0.26800000000000002</c:v>
                </c:pt>
                <c:pt idx="3">
                  <c:v>-0.61899999999999999</c:v>
                </c:pt>
                <c:pt idx="4">
                  <c:v>0.24</c:v>
                </c:pt>
                <c:pt idx="5">
                  <c:v>1.1930000000000001</c:v>
                </c:pt>
                <c:pt idx="6">
                  <c:v>0.53</c:v>
                </c:pt>
                <c:pt idx="7">
                  <c:v>0.7</c:v>
                </c:pt>
                <c:pt idx="8">
                  <c:v>0.30099999999999999</c:v>
                </c:pt>
                <c:pt idx="9">
                  <c:v>0.54500000000000004</c:v>
                </c:pt>
                <c:pt idx="10">
                  <c:v>0.39800000000000002</c:v>
                </c:pt>
                <c:pt idx="11">
                  <c:v>0.17</c:v>
                </c:pt>
                <c:pt idx="12">
                  <c:v>-0.19383259911894268</c:v>
                </c:pt>
                <c:pt idx="13">
                  <c:v>0.38617886178861793</c:v>
                </c:pt>
                <c:pt idx="14">
                  <c:v>0.8388888888888888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8007-4C45-A5A8-6A507ADA4D84}"/>
            </c:ext>
          </c:extLst>
        </c:ser>
        <c:ser>
          <c:idx val="2"/>
          <c:order val="2"/>
          <c:tx>
            <c:strRef>
              <c:f>'Motorcycles (Electric)'!$E$5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(Electric)'!$B$6:$B$25</c15:sqref>
                  </c15:fullRef>
                </c:ext>
              </c:extLst>
              <c:f>('Motorcycles (Electric)'!$B$6:$B$17,'Motorcycles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(Electric)'!$E$6:$E$25</c15:sqref>
                  </c15:fullRef>
                </c:ext>
              </c:extLst>
              <c:f>('Motorcycles (Electric)'!$E$6:$E$17,'Motorcycles (Electric)'!$E$22:$E$24)</c:f>
              <c:numCache>
                <c:formatCode>#,##0</c:formatCode>
                <c:ptCount val="15"/>
                <c:pt idx="0">
                  <c:v>62</c:v>
                </c:pt>
                <c:pt idx="1">
                  <c:v>109</c:v>
                </c:pt>
                <c:pt idx="2">
                  <c:v>155</c:v>
                </c:pt>
                <c:pt idx="3">
                  <c:v>153</c:v>
                </c:pt>
                <c:pt idx="4">
                  <c:v>212</c:v>
                </c:pt>
                <c:pt idx="5">
                  <c:v>354</c:v>
                </c:pt>
                <c:pt idx="6">
                  <c:v>367</c:v>
                </c:pt>
                <c:pt idx="7">
                  <c:v>327</c:v>
                </c:pt>
                <c:pt idx="8">
                  <c:v>264</c:v>
                </c:pt>
                <c:pt idx="9">
                  <c:v>237</c:v>
                </c:pt>
                <c:pt idx="10">
                  <c:v>188</c:v>
                </c:pt>
                <c:pt idx="11">
                  <c:v>174</c:v>
                </c:pt>
                <c:pt idx="12">
                  <c:v>83</c:v>
                </c:pt>
                <c:pt idx="13">
                  <c:v>143</c:v>
                </c:pt>
                <c:pt idx="14">
                  <c:v>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07-4C45-A5A8-6A507ADA4D84}"/>
            </c:ext>
          </c:extLst>
        </c:ser>
        <c:ser>
          <c:idx val="3"/>
          <c:order val="3"/>
          <c:tx>
            <c:strRef>
              <c:f>'Motorcycles (Electric)'!$F$5</c:f>
              <c:strCache>
                <c:ptCount val="1"/>
                <c:pt idx="0">
                  <c:v>%*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(Electric)'!$B$6:$B$25</c15:sqref>
                  </c15:fullRef>
                </c:ext>
              </c:extLst>
              <c:f>('Motorcycles (Electric)'!$B$6:$B$17,'Motorcycles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(Electric)'!$F$6:$F$25</c15:sqref>
                  </c15:fullRef>
                </c:ext>
              </c:extLst>
              <c:f>('Motorcycles (Electric)'!$F$6:$F$17,'Motorcycles (Electric)'!$F$22:$F$24)</c:f>
              <c:numCache>
                <c:formatCode>0.0%</c:formatCode>
                <c:ptCount val="15"/>
                <c:pt idx="0">
                  <c:v>0.14799999999999999</c:v>
                </c:pt>
                <c:pt idx="1">
                  <c:v>-0.60899999999999999</c:v>
                </c:pt>
                <c:pt idx="2">
                  <c:v>-9.9000000000000005E-2</c:v>
                </c:pt>
                <c:pt idx="3">
                  <c:v>-0.22700000000000001</c:v>
                </c:pt>
                <c:pt idx="4">
                  <c:v>0.247</c:v>
                </c:pt>
                <c:pt idx="5">
                  <c:v>1.6419999999999999</c:v>
                </c:pt>
                <c:pt idx="6">
                  <c:v>0.48599999999999999</c:v>
                </c:pt>
                <c:pt idx="7">
                  <c:v>1.353</c:v>
                </c:pt>
                <c:pt idx="8">
                  <c:v>1.0469999999999999</c:v>
                </c:pt>
                <c:pt idx="9">
                  <c:v>1.548</c:v>
                </c:pt>
                <c:pt idx="10">
                  <c:v>3.1779999999999999</c:v>
                </c:pt>
                <c:pt idx="11">
                  <c:v>4.1180000000000003</c:v>
                </c:pt>
                <c:pt idx="12">
                  <c:v>0.33870967741935476</c:v>
                </c:pt>
                <c:pt idx="13">
                  <c:v>0.31192660550458706</c:v>
                </c:pt>
                <c:pt idx="14">
                  <c:v>1.5032258064516131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8007-4C45-A5A8-6A507ADA4D84}"/>
            </c:ext>
          </c:extLst>
        </c:ser>
        <c:ser>
          <c:idx val="4"/>
          <c:order val="4"/>
          <c:tx>
            <c:strRef>
              <c:f>'Motorcycles (Electric)'!$G$5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(Electric)'!$B$6:$B$25</c15:sqref>
                  </c15:fullRef>
                </c:ext>
              </c:extLst>
              <c:f>('Motorcycles (Electric)'!$B$6:$B$17,'Motorcycles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(Electric)'!$G$6:$G$25</c15:sqref>
                  </c15:fullRef>
                </c:ext>
              </c:extLst>
              <c:f>('Motorcycles (Electric)'!$G$6:$G$17,'Motorcycles (Electric)'!$G$22:$G$24)</c:f>
              <c:numCache>
                <c:formatCode>#,##0</c:formatCode>
                <c:ptCount val="15"/>
                <c:pt idx="0">
                  <c:v>134</c:v>
                </c:pt>
                <c:pt idx="1">
                  <c:v>164</c:v>
                </c:pt>
                <c:pt idx="2">
                  <c:v>110</c:v>
                </c:pt>
                <c:pt idx="3">
                  <c:v>12</c:v>
                </c:pt>
                <c:pt idx="4">
                  <c:v>697</c:v>
                </c:pt>
                <c:pt idx="5">
                  <c:v>234</c:v>
                </c:pt>
                <c:pt idx="6">
                  <c:v>290</c:v>
                </c:pt>
                <c:pt idx="7">
                  <c:v>856</c:v>
                </c:pt>
                <c:pt idx="8">
                  <c:v>1497</c:v>
                </c:pt>
                <c:pt idx="9">
                  <c:v>569</c:v>
                </c:pt>
                <c:pt idx="10">
                  <c:v>816</c:v>
                </c:pt>
                <c:pt idx="11">
                  <c:v>228</c:v>
                </c:pt>
                <c:pt idx="12">
                  <c:v>197</c:v>
                </c:pt>
                <c:pt idx="13">
                  <c:v>324</c:v>
                </c:pt>
                <c:pt idx="14">
                  <c:v>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07-4C45-A5A8-6A507ADA4D84}"/>
            </c:ext>
          </c:extLst>
        </c:ser>
        <c:ser>
          <c:idx val="5"/>
          <c:order val="5"/>
          <c:tx>
            <c:strRef>
              <c:f>'Motorcycles (Electric)'!$H$5</c:f>
              <c:strCache>
                <c:ptCount val="1"/>
                <c:pt idx="0">
                  <c:v>%*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(Electric)'!$B$6:$B$25</c15:sqref>
                  </c15:fullRef>
                </c:ext>
              </c:extLst>
              <c:f>('Motorcycles (Electric)'!$B$6:$B$17,'Motorcycles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(Electric)'!$H$6:$H$25</c15:sqref>
                  </c15:fullRef>
                </c:ext>
              </c:extLst>
              <c:f>('Motorcycles (Electric)'!$H$6:$H$17,'Motorcycles (Electric)'!$H$22:$H$24)</c:f>
              <c:numCache>
                <c:formatCode>0.0%</c:formatCode>
                <c:ptCount val="15"/>
                <c:pt idx="0">
                  <c:v>3.0609999999999999</c:v>
                </c:pt>
                <c:pt idx="1">
                  <c:v>9.2999999999999999E-2</c:v>
                </c:pt>
                <c:pt idx="2">
                  <c:v>0.66700000000000004</c:v>
                </c:pt>
                <c:pt idx="3">
                  <c:v>-0.9</c:v>
                </c:pt>
                <c:pt idx="4">
                  <c:v>3.2759999999999998</c:v>
                </c:pt>
                <c:pt idx="5">
                  <c:v>0.72099999999999997</c:v>
                </c:pt>
                <c:pt idx="6">
                  <c:v>0.48</c:v>
                </c:pt>
                <c:pt idx="7">
                  <c:v>6.6429999999999998</c:v>
                </c:pt>
                <c:pt idx="8">
                  <c:v>6.7969999999999997</c:v>
                </c:pt>
                <c:pt idx="9">
                  <c:v>1.5980000000000001</c:v>
                </c:pt>
                <c:pt idx="10">
                  <c:v>4.5140000000000002</c:v>
                </c:pt>
                <c:pt idx="11">
                  <c:v>0.76700000000000002</c:v>
                </c:pt>
                <c:pt idx="12">
                  <c:v>0.4701492537313432</c:v>
                </c:pt>
                <c:pt idx="13">
                  <c:v>0.97560975609756095</c:v>
                </c:pt>
                <c:pt idx="14">
                  <c:v>3.418181818181818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8007-4C45-A5A8-6A507ADA4D84}"/>
            </c:ext>
          </c:extLst>
        </c:ser>
        <c:ser>
          <c:idx val="6"/>
          <c:order val="6"/>
          <c:tx>
            <c:strRef>
              <c:f>'Motorcycles (Electric)'!$I$5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(Electric)'!$B$6:$B$25</c15:sqref>
                  </c15:fullRef>
                </c:ext>
              </c:extLst>
              <c:f>('Motorcycles (Electric)'!$B$6:$B$17,'Motorcycles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(Electric)'!$I$6:$I$25</c15:sqref>
                  </c15:fullRef>
                </c:ext>
              </c:extLst>
              <c:f>('Motorcycles (Electric)'!$I$6:$I$17,'Motorcycles (Electric)'!$I$22:$I$24)</c:f>
              <c:numCache>
                <c:formatCode>#,##0</c:formatCode>
                <c:ptCount val="15"/>
                <c:pt idx="0">
                  <c:v>155</c:v>
                </c:pt>
                <c:pt idx="1">
                  <c:v>520</c:v>
                </c:pt>
                <c:pt idx="2">
                  <c:v>609</c:v>
                </c:pt>
                <c:pt idx="3">
                  <c:v>273</c:v>
                </c:pt>
                <c:pt idx="4">
                  <c:v>1426</c:v>
                </c:pt>
                <c:pt idx="5">
                  <c:v>264</c:v>
                </c:pt>
                <c:pt idx="6">
                  <c:v>1190</c:v>
                </c:pt>
                <c:pt idx="7">
                  <c:v>243</c:v>
                </c:pt>
                <c:pt idx="8">
                  <c:v>438</c:v>
                </c:pt>
                <c:pt idx="9">
                  <c:v>288</c:v>
                </c:pt>
                <c:pt idx="10">
                  <c:v>264</c:v>
                </c:pt>
                <c:pt idx="11">
                  <c:v>472</c:v>
                </c:pt>
                <c:pt idx="12">
                  <c:v>211</c:v>
                </c:pt>
                <c:pt idx="13">
                  <c:v>262</c:v>
                </c:pt>
                <c:pt idx="14">
                  <c:v>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07-4C45-A5A8-6A507ADA4D84}"/>
            </c:ext>
          </c:extLst>
        </c:ser>
        <c:ser>
          <c:idx val="7"/>
          <c:order val="7"/>
          <c:tx>
            <c:strRef>
              <c:f>'Motorcycles (Electric)'!$J$5</c:f>
              <c:strCache>
                <c:ptCount val="1"/>
                <c:pt idx="0">
                  <c:v>%*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(Electric)'!$B$6:$B$25</c15:sqref>
                  </c15:fullRef>
                </c:ext>
              </c:extLst>
              <c:f>('Motorcycles (Electric)'!$B$6:$B$17,'Motorcycles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(Electric)'!$J$6:$J$25</c15:sqref>
                  </c15:fullRef>
                </c:ext>
              </c:extLst>
              <c:f>('Motorcycles (Electric)'!$J$6:$J$17,'Motorcycles (Electric)'!$J$22:$J$24)</c:f>
              <c:numCache>
                <c:formatCode>0.0%</c:formatCode>
                <c:ptCount val="15"/>
                <c:pt idx="0">
                  <c:v>0.55000000000000004</c:v>
                </c:pt>
                <c:pt idx="1">
                  <c:v>2.6880000000000002</c:v>
                </c:pt>
                <c:pt idx="2">
                  <c:v>1.4359999999999999</c:v>
                </c:pt>
                <c:pt idx="3">
                  <c:v>2.64</c:v>
                </c:pt>
                <c:pt idx="4">
                  <c:v>15.976000000000001</c:v>
                </c:pt>
                <c:pt idx="5">
                  <c:v>-0.77500000000000002</c:v>
                </c:pt>
                <c:pt idx="6">
                  <c:v>0.182</c:v>
                </c:pt>
                <c:pt idx="7">
                  <c:v>2.423</c:v>
                </c:pt>
                <c:pt idx="8">
                  <c:v>2.8090000000000002</c:v>
                </c:pt>
                <c:pt idx="9">
                  <c:v>-0.49</c:v>
                </c:pt>
                <c:pt idx="10">
                  <c:v>-0.84899999999999998</c:v>
                </c:pt>
                <c:pt idx="11">
                  <c:v>-4.4999999999999998E-2</c:v>
                </c:pt>
                <c:pt idx="12">
                  <c:v>0.3612903225806452</c:v>
                </c:pt>
                <c:pt idx="13">
                  <c:v>-0.49615384615384617</c:v>
                </c:pt>
                <c:pt idx="14">
                  <c:v>0.12807881773399021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8007-4C45-A5A8-6A507ADA4D84}"/>
            </c:ext>
          </c:extLst>
        </c:ser>
        <c:ser>
          <c:idx val="8"/>
          <c:order val="8"/>
          <c:tx>
            <c:strRef>
              <c:f>'Motorcycles (Electric)'!$K$5</c:f>
              <c:strCache>
                <c:ptCount val="1"/>
                <c:pt idx="0">
                  <c:v>UK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(Electric)'!$B$6:$B$25</c15:sqref>
                  </c15:fullRef>
                </c:ext>
              </c:extLst>
              <c:f>('Motorcycles (Electric)'!$B$6:$B$17,'Motorcycles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(Electric)'!$K$6:$K$25</c15:sqref>
                  </c15:fullRef>
                </c:ext>
              </c:extLst>
              <c:f>('Motorcycles (Electric)'!$K$6:$K$17,'Motorcycles (Electric)'!$K$22:$K$24)</c:f>
              <c:numCache>
                <c:formatCode>#,##0</c:formatCode>
                <c:ptCount val="15"/>
                <c:pt idx="0">
                  <c:v>36</c:v>
                </c:pt>
                <c:pt idx="1">
                  <c:v>30</c:v>
                </c:pt>
                <c:pt idx="2">
                  <c:v>75</c:v>
                </c:pt>
                <c:pt idx="3">
                  <c:v>19</c:v>
                </c:pt>
                <c:pt idx="4">
                  <c:v>23</c:v>
                </c:pt>
                <c:pt idx="5">
                  <c:v>76</c:v>
                </c:pt>
                <c:pt idx="6">
                  <c:v>115</c:v>
                </c:pt>
                <c:pt idx="7">
                  <c:v>109</c:v>
                </c:pt>
                <c:pt idx="8">
                  <c:v>126</c:v>
                </c:pt>
                <c:pt idx="9">
                  <c:v>131</c:v>
                </c:pt>
                <c:pt idx="10">
                  <c:v>89</c:v>
                </c:pt>
                <c:pt idx="11">
                  <c:v>104</c:v>
                </c:pt>
                <c:pt idx="12">
                  <c:v>164</c:v>
                </c:pt>
                <c:pt idx="13">
                  <c:v>94</c:v>
                </c:pt>
                <c:pt idx="14">
                  <c:v>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07-4C45-A5A8-6A507ADA4D84}"/>
            </c:ext>
          </c:extLst>
        </c:ser>
        <c:ser>
          <c:idx val="9"/>
          <c:order val="9"/>
          <c:tx>
            <c:strRef>
              <c:f>'Motorcycles (Electric)'!$L$5</c:f>
              <c:strCache>
                <c:ptCount val="1"/>
                <c:pt idx="0">
                  <c:v>%*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(Electric)'!$B$6:$B$25</c15:sqref>
                  </c15:fullRef>
                </c:ext>
              </c:extLst>
              <c:f>('Motorcycles (Electric)'!$B$6:$B$17,'Motorcycles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(Electric)'!$L$6:$L$25</c15:sqref>
                  </c15:fullRef>
                </c:ext>
              </c:extLst>
              <c:f>('Motorcycles (Electric)'!$L$6:$L$17,'Motorcycles (Electric)'!$L$22:$L$24)</c:f>
              <c:numCache>
                <c:formatCode>0.0%</c:formatCode>
                <c:ptCount val="15"/>
                <c:pt idx="0">
                  <c:v>3.5</c:v>
                </c:pt>
                <c:pt idx="1">
                  <c:v>6.5</c:v>
                </c:pt>
                <c:pt idx="2">
                  <c:v>1.0269999999999999</c:v>
                </c:pt>
                <c:pt idx="3">
                  <c:v>-0.32100000000000001</c:v>
                </c:pt>
                <c:pt idx="4">
                  <c:v>-0.14799999999999999</c:v>
                </c:pt>
                <c:pt idx="5">
                  <c:v>0.16900000000000001</c:v>
                </c:pt>
                <c:pt idx="6">
                  <c:v>1.018</c:v>
                </c:pt>
                <c:pt idx="7">
                  <c:v>1.224</c:v>
                </c:pt>
                <c:pt idx="8">
                  <c:v>2.6</c:v>
                </c:pt>
                <c:pt idx="9">
                  <c:v>1.0149999999999999</c:v>
                </c:pt>
                <c:pt idx="10">
                  <c:v>-1.0999999999999999E-2</c:v>
                </c:pt>
                <c:pt idx="11">
                  <c:v>0.73299999999999998</c:v>
                </c:pt>
                <c:pt idx="12">
                  <c:v>3.5555555555555554</c:v>
                </c:pt>
                <c:pt idx="13">
                  <c:v>2.1333333333333333</c:v>
                </c:pt>
                <c:pt idx="14">
                  <c:v>2.9466666666666668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A-8007-4C45-A5A8-6A507ADA4D84}"/>
            </c:ext>
          </c:extLst>
        </c:ser>
        <c:ser>
          <c:idx val="10"/>
          <c:order val="10"/>
          <c:tx>
            <c:strRef>
              <c:f>'Motorcycles (Electric)'!$M$5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(Electric)'!$B$6:$B$25</c15:sqref>
                  </c15:fullRef>
                </c:ext>
              </c:extLst>
              <c:f>('Motorcycles (Electric)'!$B$6:$B$17,'Motorcycles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(Electric)'!$M$6:$M$25</c15:sqref>
                  </c15:fullRef>
                </c:ext>
              </c:extLst>
              <c:f>('Motorcycles (Electric)'!$M$6:$M$17,'Motorcycles (Electric)'!$M$22:$M$24)</c:f>
              <c:numCache>
                <c:formatCode>#,##0</c:formatCode>
                <c:ptCount val="15"/>
                <c:pt idx="0">
                  <c:v>614</c:v>
                </c:pt>
                <c:pt idx="1">
                  <c:v>1069</c:v>
                </c:pt>
                <c:pt idx="2">
                  <c:v>1129</c:v>
                </c:pt>
                <c:pt idx="3">
                  <c:v>537</c:v>
                </c:pt>
                <c:pt idx="4">
                  <c:v>2601</c:v>
                </c:pt>
                <c:pt idx="5">
                  <c:v>1292</c:v>
                </c:pt>
                <c:pt idx="6">
                  <c:v>2323</c:v>
                </c:pt>
                <c:pt idx="7">
                  <c:v>1841</c:v>
                </c:pt>
                <c:pt idx="8">
                  <c:v>2749</c:v>
                </c:pt>
                <c:pt idx="9">
                  <c:v>1588</c:v>
                </c:pt>
                <c:pt idx="10">
                  <c:v>1617</c:v>
                </c:pt>
                <c:pt idx="11">
                  <c:v>1260</c:v>
                </c:pt>
                <c:pt idx="12">
                  <c:v>838</c:v>
                </c:pt>
                <c:pt idx="13">
                  <c:v>1164</c:v>
                </c:pt>
                <c:pt idx="14">
                  <c:v>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07-4C45-A5A8-6A507ADA4D84}"/>
            </c:ext>
          </c:extLst>
        </c:ser>
        <c:ser>
          <c:idx val="11"/>
          <c:order val="11"/>
          <c:tx>
            <c:strRef>
              <c:f>'Motorcycles (Electric)'!$N$5</c:f>
              <c:strCache>
                <c:ptCount val="1"/>
                <c:pt idx="0">
                  <c:v>%*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(Electric)'!$B$6:$B$25</c15:sqref>
                  </c15:fullRef>
                </c:ext>
              </c:extLst>
              <c:f>('Motorcycles (Electric)'!$B$6:$B$17,'Motorcycles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(Electric)'!$N$6:$N$25</c15:sqref>
                  </c15:fullRef>
                </c:ext>
              </c:extLst>
              <c:f>('Motorcycles (Electric)'!$N$6:$N$17,'Motorcycles (Electric)'!$N$22:$N$24)</c:f>
              <c:numCache>
                <c:formatCode>0.0%</c:formatCode>
                <c:ptCount val="15"/>
                <c:pt idx="0">
                  <c:v>0.98699999999999999</c:v>
                </c:pt>
                <c:pt idx="1">
                  <c:v>0.34499999999999997</c:v>
                </c:pt>
                <c:pt idx="2">
                  <c:v>0.46400000000000002</c:v>
                </c:pt>
                <c:pt idx="3">
                  <c:v>-0.14899999999999999</c:v>
                </c:pt>
                <c:pt idx="4">
                  <c:v>3.0640000000000001</c:v>
                </c:pt>
                <c:pt idx="5">
                  <c:v>-0.22700000000000001</c:v>
                </c:pt>
                <c:pt idx="6">
                  <c:v>0.33300000000000002</c:v>
                </c:pt>
                <c:pt idx="7">
                  <c:v>2.3410000000000002</c:v>
                </c:pt>
                <c:pt idx="8">
                  <c:v>2.4489999999999998</c:v>
                </c:pt>
                <c:pt idx="9">
                  <c:v>0.34899999999999998</c:v>
                </c:pt>
                <c:pt idx="10">
                  <c:v>-0.27100000000000002</c:v>
                </c:pt>
                <c:pt idx="11">
                  <c:v>0.315</c:v>
                </c:pt>
                <c:pt idx="12">
                  <c:v>0.3648208469055374</c:v>
                </c:pt>
                <c:pt idx="13">
                  <c:v>8.8868101028999114E-2</c:v>
                </c:pt>
                <c:pt idx="14">
                  <c:v>0.93799822852081483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8007-4C45-A5A8-6A507ADA4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2344608"/>
        <c:axId val="262339688"/>
        <c:extLst/>
      </c:lineChart>
      <c:catAx>
        <c:axId val="26234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62339688"/>
        <c:crosses val="autoZero"/>
        <c:auto val="1"/>
        <c:lblAlgn val="ctr"/>
        <c:lblOffset val="100"/>
        <c:noMultiLvlLbl val="0"/>
      </c:catAx>
      <c:valAx>
        <c:axId val="262339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6234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[ACEM_statistical_release_-_Jan_-_March_2021.xlsx]Sheet5!PivotTable5</c:name>
    <c:fmtId val="6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Sheet5!$B$1</c:f>
              <c:strCache>
                <c:ptCount val="1"/>
                <c:pt idx="0">
                  <c:v>Sum of France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Sheet5!$A$2:$A$4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Sheet5!$B$2:$B$4</c:f>
              <c:numCache>
                <c:formatCode>General</c:formatCode>
                <c:ptCount val="2"/>
                <c:pt idx="0">
                  <c:v>653</c:v>
                </c:pt>
                <c:pt idx="1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9-4CFA-99AC-3FD03526668C}"/>
            </c:ext>
          </c:extLst>
        </c:ser>
        <c:ser>
          <c:idx val="1"/>
          <c:order val="1"/>
          <c:tx>
            <c:strRef>
              <c:f>Sheet5!$C$1</c:f>
              <c:strCache>
                <c:ptCount val="1"/>
                <c:pt idx="0">
                  <c:v>Sum of Germany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Sheet5!$A$2:$A$4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Sheet5!$C$2:$C$4</c:f>
              <c:numCache>
                <c:formatCode>General</c:formatCode>
                <c:ptCount val="2"/>
                <c:pt idx="0">
                  <c:v>326</c:v>
                </c:pt>
                <c:pt idx="1">
                  <c:v>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19-4CFA-99AC-3FD03526668C}"/>
            </c:ext>
          </c:extLst>
        </c:ser>
        <c:ser>
          <c:idx val="2"/>
          <c:order val="2"/>
          <c:tx>
            <c:strRef>
              <c:f>Sheet5!$D$1</c:f>
              <c:strCache>
                <c:ptCount val="1"/>
                <c:pt idx="0">
                  <c:v>Sum of Italy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Sheet5!$A$2:$A$4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Sheet5!$D$2:$D$4</c:f>
              <c:numCache>
                <c:formatCode>General</c:formatCode>
                <c:ptCount val="2"/>
                <c:pt idx="0">
                  <c:v>408</c:v>
                </c:pt>
                <c:pt idx="1">
                  <c:v>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19-4CFA-99AC-3FD03526668C}"/>
            </c:ext>
          </c:extLst>
        </c:ser>
        <c:ser>
          <c:idx val="3"/>
          <c:order val="3"/>
          <c:tx>
            <c:strRef>
              <c:f>Sheet5!$E$1</c:f>
              <c:strCache>
                <c:ptCount val="1"/>
                <c:pt idx="0">
                  <c:v>Sum of Spain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Sheet5!$A$2:$A$4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Sheet5!$E$2:$E$4</c:f>
              <c:numCache>
                <c:formatCode>General</c:formatCode>
                <c:ptCount val="2"/>
                <c:pt idx="0">
                  <c:v>1284</c:v>
                </c:pt>
                <c:pt idx="1">
                  <c:v>1160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19-4CFA-99AC-3FD03526668C}"/>
            </c:ext>
          </c:extLst>
        </c:ser>
        <c:ser>
          <c:idx val="4"/>
          <c:order val="4"/>
          <c:tx>
            <c:strRef>
              <c:f>Sheet5!$F$1</c:f>
              <c:strCache>
                <c:ptCount val="1"/>
                <c:pt idx="0">
                  <c:v>Sum of UK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Sheet5!$A$2:$A$4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Sheet5!$F$2:$F$4</c:f>
              <c:numCache>
                <c:formatCode>General</c:formatCode>
                <c:ptCount val="2"/>
                <c:pt idx="0">
                  <c:v>141</c:v>
                </c:pt>
                <c:pt idx="1">
                  <c:v>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19-4CFA-99AC-3FD03526668C}"/>
            </c:ext>
          </c:extLst>
        </c:ser>
        <c:ser>
          <c:idx val="5"/>
          <c:order val="5"/>
          <c:tx>
            <c:strRef>
              <c:f>Sheet5!$G$1</c:f>
              <c:strCache>
                <c:ptCount val="1"/>
                <c:pt idx="0">
                  <c:v>Sum of 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Sheet5!$A$2:$A$4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Sheet5!$G$2:$G$4</c:f>
              <c:numCache>
                <c:formatCode>General</c:formatCode>
                <c:ptCount val="2"/>
                <c:pt idx="0">
                  <c:v>2812</c:v>
                </c:pt>
                <c:pt idx="1">
                  <c:v>4190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19-4CFA-99AC-3FD035266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1986744"/>
        <c:axId val="351978216"/>
      </c:barChart>
      <c:catAx>
        <c:axId val="351986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1978216"/>
        <c:crosses val="autoZero"/>
        <c:auto val="1"/>
        <c:lblAlgn val="ctr"/>
        <c:lblOffset val="100"/>
        <c:noMultiLvlLbl val="0"/>
      </c:catAx>
      <c:valAx>
        <c:axId val="351978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1986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Monthly registrations</a:t>
            </a:r>
          </a:p>
          <a:p>
            <a:pPr>
              <a:defRPr/>
            </a:pPr>
            <a:r>
              <a:rPr lang="en-GB"/>
              <a:t>Electric</a:t>
            </a:r>
          </a:p>
          <a:p>
            <a:pPr>
              <a:defRPr/>
            </a:pPr>
            <a:r>
              <a:rPr lang="en-GB"/>
              <a:t>Mopeds</a:t>
            </a:r>
          </a:p>
          <a:p>
            <a:pPr>
              <a:defRPr/>
            </a:pPr>
            <a:r>
              <a:rPr lang="en-GB"/>
              <a:t>Jan</a:t>
            </a:r>
            <a:r>
              <a:rPr lang="en-GB" baseline="0"/>
              <a:t> 2020 - Mar 2021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 Mopeds (Electric)'!$C$5</c:f>
              <c:strCache>
                <c:ptCount val="1"/>
                <c:pt idx="0">
                  <c:v>Belgium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(Electric)'!$B$6:$B$25</c15:sqref>
                  </c15:fullRef>
                </c:ext>
              </c:extLst>
              <c:f>(' Mopeds (Electric)'!$B$6:$B$17,' Mopeds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(Electric)'!$C$6:$C$25</c15:sqref>
                  </c15:fullRef>
                </c:ext>
              </c:extLst>
              <c:f>(' Mopeds (Electric)'!$C$6:$C$17,' Mopeds (Electric)'!$C$22:$C$24)</c:f>
              <c:numCache>
                <c:formatCode>#,##0</c:formatCode>
                <c:ptCount val="15"/>
                <c:pt idx="0">
                  <c:v>881</c:v>
                </c:pt>
                <c:pt idx="1">
                  <c:v>953</c:v>
                </c:pt>
                <c:pt idx="2">
                  <c:v>887</c:v>
                </c:pt>
                <c:pt idx="3">
                  <c:v>636</c:v>
                </c:pt>
                <c:pt idx="4">
                  <c:v>1286</c:v>
                </c:pt>
                <c:pt idx="5">
                  <c:v>1878</c:v>
                </c:pt>
                <c:pt idx="6">
                  <c:v>1725</c:v>
                </c:pt>
                <c:pt idx="7">
                  <c:v>1648</c:v>
                </c:pt>
                <c:pt idx="8">
                  <c:v>1411</c:v>
                </c:pt>
                <c:pt idx="9">
                  <c:v>1231</c:v>
                </c:pt>
                <c:pt idx="10">
                  <c:v>923</c:v>
                </c:pt>
                <c:pt idx="11">
                  <c:v>935</c:v>
                </c:pt>
                <c:pt idx="12">
                  <c:v>893</c:v>
                </c:pt>
                <c:pt idx="13">
                  <c:v>1025</c:v>
                </c:pt>
                <c:pt idx="14">
                  <c:v>1443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8-486B-B4B4-2CD7782533A7}"/>
            </c:ext>
          </c:extLst>
        </c:ser>
        <c:ser>
          <c:idx val="2"/>
          <c:order val="2"/>
          <c:tx>
            <c:strRef>
              <c:f>' Mopeds (Electric)'!$E$5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(Electric)'!$B$6:$B$25</c15:sqref>
                  </c15:fullRef>
                </c:ext>
              </c:extLst>
              <c:f>(' Mopeds (Electric)'!$B$6:$B$17,' Mopeds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(Electric)'!$E$6:$E$25</c15:sqref>
                  </c15:fullRef>
                </c:ext>
              </c:extLst>
              <c:f>(' Mopeds (Electric)'!$E$6:$E$17,' Mopeds (Electric)'!$E$22:$E$24)</c:f>
              <c:numCache>
                <c:formatCode>#,##0</c:formatCode>
                <c:ptCount val="15"/>
                <c:pt idx="0">
                  <c:v>770</c:v>
                </c:pt>
                <c:pt idx="1">
                  <c:v>816</c:v>
                </c:pt>
                <c:pt idx="2">
                  <c:v>576</c:v>
                </c:pt>
                <c:pt idx="3">
                  <c:v>276</c:v>
                </c:pt>
                <c:pt idx="4">
                  <c:v>773</c:v>
                </c:pt>
                <c:pt idx="5">
                  <c:v>1204</c:v>
                </c:pt>
                <c:pt idx="6">
                  <c:v>1409</c:v>
                </c:pt>
                <c:pt idx="7">
                  <c:v>856</c:v>
                </c:pt>
                <c:pt idx="8">
                  <c:v>1094</c:v>
                </c:pt>
                <c:pt idx="9">
                  <c:v>1085</c:v>
                </c:pt>
                <c:pt idx="10">
                  <c:v>877</c:v>
                </c:pt>
                <c:pt idx="11">
                  <c:v>1150</c:v>
                </c:pt>
                <c:pt idx="12">
                  <c:v>735</c:v>
                </c:pt>
                <c:pt idx="13">
                  <c:v>1103</c:v>
                </c:pt>
                <c:pt idx="14">
                  <c:v>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8-486B-B4B4-2CD7782533A7}"/>
            </c:ext>
          </c:extLst>
        </c:ser>
        <c:ser>
          <c:idx val="6"/>
          <c:order val="6"/>
          <c:tx>
            <c:strRef>
              <c:f>' Mopeds (Electric)'!$I$5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(Electric)'!$B$6:$B$25</c15:sqref>
                  </c15:fullRef>
                </c:ext>
              </c:extLst>
              <c:f>(' Mopeds (Electric)'!$B$6:$B$17,' Mopeds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(Electric)'!$I$6:$I$25</c15:sqref>
                  </c15:fullRef>
                </c:ext>
              </c:extLst>
              <c:f>(' Mopeds (Electric)'!$I$6:$I$17,' Mopeds (Electric)'!$I$22:$I$24)</c:f>
              <c:numCache>
                <c:formatCode>#,##0</c:formatCode>
                <c:ptCount val="15"/>
                <c:pt idx="0">
                  <c:v>1080</c:v>
                </c:pt>
                <c:pt idx="1">
                  <c:v>632</c:v>
                </c:pt>
                <c:pt idx="2">
                  <c:v>112</c:v>
                </c:pt>
                <c:pt idx="3">
                  <c:v>15</c:v>
                </c:pt>
                <c:pt idx="4">
                  <c:v>257</c:v>
                </c:pt>
                <c:pt idx="5">
                  <c:v>427</c:v>
                </c:pt>
                <c:pt idx="6">
                  <c:v>485</c:v>
                </c:pt>
                <c:pt idx="7">
                  <c:v>250</c:v>
                </c:pt>
                <c:pt idx="8">
                  <c:v>433</c:v>
                </c:pt>
                <c:pt idx="9">
                  <c:v>336</c:v>
                </c:pt>
                <c:pt idx="10">
                  <c:v>481</c:v>
                </c:pt>
                <c:pt idx="11">
                  <c:v>545</c:v>
                </c:pt>
                <c:pt idx="12">
                  <c:v>272</c:v>
                </c:pt>
                <c:pt idx="13">
                  <c:v>295</c:v>
                </c:pt>
                <c:pt idx="14">
                  <c:v>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38-486B-B4B4-2CD7782533A7}"/>
            </c:ext>
          </c:extLst>
        </c:ser>
        <c:ser>
          <c:idx val="8"/>
          <c:order val="8"/>
          <c:tx>
            <c:strRef>
              <c:f>' Mopeds (Electric)'!$K$5</c:f>
              <c:strCache>
                <c:ptCount val="1"/>
                <c:pt idx="0">
                  <c:v>Netherlands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(Electric)'!$B$6:$B$25</c15:sqref>
                  </c15:fullRef>
                </c:ext>
              </c:extLst>
              <c:f>(' Mopeds (Electric)'!$B$6:$B$17,' Mopeds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(Electric)'!$K$6:$K$25</c15:sqref>
                  </c15:fullRef>
                </c:ext>
              </c:extLst>
              <c:f>(' Mopeds (Electric)'!$K$6:$K$17,' Mopeds (Electric)'!$K$22:$K$24)</c:f>
              <c:numCache>
                <c:formatCode>#,##0</c:formatCode>
                <c:ptCount val="15"/>
                <c:pt idx="0">
                  <c:v>1046</c:v>
                </c:pt>
                <c:pt idx="1">
                  <c:v>877</c:v>
                </c:pt>
                <c:pt idx="2">
                  <c:v>754</c:v>
                </c:pt>
                <c:pt idx="3">
                  <c:v>1205</c:v>
                </c:pt>
                <c:pt idx="4">
                  <c:v>1541</c:v>
                </c:pt>
                <c:pt idx="5">
                  <c:v>2315</c:v>
                </c:pt>
                <c:pt idx="6">
                  <c:v>2620</c:v>
                </c:pt>
                <c:pt idx="7">
                  <c:v>2208</c:v>
                </c:pt>
                <c:pt idx="8">
                  <c:v>2466</c:v>
                </c:pt>
                <c:pt idx="9">
                  <c:v>1668</c:v>
                </c:pt>
                <c:pt idx="10">
                  <c:v>1940</c:v>
                </c:pt>
                <c:pt idx="11">
                  <c:v>1087</c:v>
                </c:pt>
                <c:pt idx="12">
                  <c:v>1761</c:v>
                </c:pt>
                <c:pt idx="13">
                  <c:v>1799</c:v>
                </c:pt>
                <c:pt idx="14">
                  <c:v>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38-486B-B4B4-2CD7782533A7}"/>
            </c:ext>
          </c:extLst>
        </c:ser>
        <c:ser>
          <c:idx val="10"/>
          <c:order val="10"/>
          <c:tx>
            <c:strRef>
              <c:f>' Mopeds (Electric)'!$M$5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(Electric)'!$B$6:$B$25</c15:sqref>
                  </c15:fullRef>
                </c:ext>
              </c:extLst>
              <c:f>(' Mopeds (Electric)'!$B$6:$B$17,' Mopeds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(Electric)'!$M$6:$M$25</c15:sqref>
                  </c15:fullRef>
                </c:ext>
              </c:extLst>
              <c:f>(' Mopeds (Electric)'!$M$6:$M$17,' Mopeds (Electric)'!$M$22:$M$24)</c:f>
              <c:numCache>
                <c:formatCode>#,##0</c:formatCode>
                <c:ptCount val="15"/>
                <c:pt idx="0">
                  <c:v>895</c:v>
                </c:pt>
                <c:pt idx="1">
                  <c:v>850</c:v>
                </c:pt>
                <c:pt idx="2">
                  <c:v>643</c:v>
                </c:pt>
                <c:pt idx="3">
                  <c:v>35</c:v>
                </c:pt>
                <c:pt idx="4">
                  <c:v>302</c:v>
                </c:pt>
                <c:pt idx="5">
                  <c:v>699</c:v>
                </c:pt>
                <c:pt idx="6">
                  <c:v>1721</c:v>
                </c:pt>
                <c:pt idx="7">
                  <c:v>1840</c:v>
                </c:pt>
                <c:pt idx="8">
                  <c:v>490</c:v>
                </c:pt>
                <c:pt idx="9">
                  <c:v>516</c:v>
                </c:pt>
                <c:pt idx="10">
                  <c:v>230</c:v>
                </c:pt>
                <c:pt idx="11">
                  <c:v>288</c:v>
                </c:pt>
                <c:pt idx="12">
                  <c:v>200</c:v>
                </c:pt>
                <c:pt idx="13">
                  <c:v>253</c:v>
                </c:pt>
                <c:pt idx="14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38-486B-B4B4-2CD7782533A7}"/>
            </c:ext>
          </c:extLst>
        </c:ser>
        <c:ser>
          <c:idx val="12"/>
          <c:order val="12"/>
          <c:tx>
            <c:strRef>
              <c:f>' Mopeds (Electric)'!$O$5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(Electric)'!$B$6:$B$25</c15:sqref>
                  </c15:fullRef>
                </c:ext>
              </c:extLst>
              <c:f>(' Mopeds (Electric)'!$B$6:$B$17,' Mopeds (Electric)'!$B$22:$B$24)</c:f>
              <c:strCache>
                <c:ptCount val="15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(Electric)'!$O$6:$O$25</c15:sqref>
                  </c15:fullRef>
                </c:ext>
              </c:extLst>
              <c:f>(' Mopeds (Electric)'!$O$6:$O$17,' Mopeds (Electric)'!$O$22:$O$24)</c:f>
              <c:numCache>
                <c:formatCode>#,##0</c:formatCode>
                <c:ptCount val="15"/>
                <c:pt idx="0">
                  <c:v>4672</c:v>
                </c:pt>
                <c:pt idx="1">
                  <c:v>4128</c:v>
                </c:pt>
                <c:pt idx="2">
                  <c:v>2972</c:v>
                </c:pt>
                <c:pt idx="3">
                  <c:v>2167</c:v>
                </c:pt>
                <c:pt idx="4">
                  <c:v>4159</c:v>
                </c:pt>
                <c:pt idx="5">
                  <c:v>6523</c:v>
                </c:pt>
                <c:pt idx="6">
                  <c:v>7960</c:v>
                </c:pt>
                <c:pt idx="7">
                  <c:v>6802</c:v>
                </c:pt>
                <c:pt idx="8">
                  <c:v>5894</c:v>
                </c:pt>
                <c:pt idx="9">
                  <c:v>4836</c:v>
                </c:pt>
                <c:pt idx="10">
                  <c:v>4451</c:v>
                </c:pt>
                <c:pt idx="11">
                  <c:v>4005</c:v>
                </c:pt>
                <c:pt idx="12">
                  <c:v>3861</c:v>
                </c:pt>
                <c:pt idx="13">
                  <c:v>4475</c:v>
                </c:pt>
                <c:pt idx="14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38-486B-B4B4-2CD778253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8081736"/>
        <c:axId val="58808206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 Mopeds (Electric)'!$D$5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 Mopeds (Electric)'!$B$6:$B$25</c15:sqref>
                        </c15:fullRef>
                        <c15:formulaRef>
                          <c15:sqref>(' Mopeds (Electric)'!$B$6:$B$17,' Mopeds (Electric)'!$B$22:$B$24)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 Mopeds (Electric)'!$D$6:$D$25</c15:sqref>
                        </c15:fullRef>
                        <c15:formulaRef>
                          <c15:sqref>(' Mopeds (Electric)'!$D$6:$D$17,' Mopeds (Electric)'!$D$22:$D$24)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-4.7E-2</c:v>
                      </c:pt>
                      <c:pt idx="1">
                        <c:v>0.17699999999999999</c:v>
                      </c:pt>
                      <c:pt idx="2">
                        <c:v>0.19400000000000001</c:v>
                      </c:pt>
                      <c:pt idx="3">
                        <c:v>-0.50700000000000001</c:v>
                      </c:pt>
                      <c:pt idx="4">
                        <c:v>-0.28100000000000003</c:v>
                      </c:pt>
                      <c:pt idx="5">
                        <c:v>-0.16500000000000001</c:v>
                      </c:pt>
                      <c:pt idx="6">
                        <c:v>-8.2000000000000003E-2</c:v>
                      </c:pt>
                      <c:pt idx="7">
                        <c:v>0.161</c:v>
                      </c:pt>
                      <c:pt idx="8">
                        <c:v>-0.10299999999999999</c:v>
                      </c:pt>
                      <c:pt idx="9">
                        <c:v>-7.8E-2</c:v>
                      </c:pt>
                      <c:pt idx="10">
                        <c:v>-0.106</c:v>
                      </c:pt>
                      <c:pt idx="11">
                        <c:v>-1.7999999999999999E-2</c:v>
                      </c:pt>
                      <c:pt idx="12">
                        <c:v>1.3620885357548351E-2</c:v>
                      </c:pt>
                      <c:pt idx="13">
                        <c:v>7.5550891920251884E-2</c:v>
                      </c:pt>
                      <c:pt idx="14">
                        <c:v>0.62683201803833155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2D38-486B-B4B4-2CD7782533A7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(Electric)'!$F$5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(Electric)'!$B$6:$B$25</c15:sqref>
                        </c15:fullRef>
                        <c15:formulaRef>
                          <c15:sqref>(' Mopeds (Electric)'!$B$6:$B$17,' Mopeds (Electric)'!$B$22:$B$24)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(Electric)'!$F$6:$F$25</c15:sqref>
                        </c15:fullRef>
                        <c15:formulaRef>
                          <c15:sqref>(' Mopeds (Electric)'!$F$6:$F$17,' Mopeds (Electric)'!$F$22:$F$24)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-0.22900000000000001</c:v>
                      </c:pt>
                      <c:pt idx="1">
                        <c:v>-0.32300000000000001</c:v>
                      </c:pt>
                      <c:pt idx="2">
                        <c:v>-0.622</c:v>
                      </c:pt>
                      <c:pt idx="3">
                        <c:v>-0.67800000000000005</c:v>
                      </c:pt>
                      <c:pt idx="4">
                        <c:v>-0.32100000000000001</c:v>
                      </c:pt>
                      <c:pt idx="5">
                        <c:v>-0.27300000000000002</c:v>
                      </c:pt>
                      <c:pt idx="6">
                        <c:v>-0.221</c:v>
                      </c:pt>
                      <c:pt idx="7">
                        <c:v>8.0000000000000002E-3</c:v>
                      </c:pt>
                      <c:pt idx="8">
                        <c:v>-0.13400000000000001</c:v>
                      </c:pt>
                      <c:pt idx="9">
                        <c:v>-0.106</c:v>
                      </c:pt>
                      <c:pt idx="10">
                        <c:v>0.27300000000000002</c:v>
                      </c:pt>
                      <c:pt idx="11">
                        <c:v>0.75</c:v>
                      </c:pt>
                      <c:pt idx="12">
                        <c:v>-4.5454545454545414E-2</c:v>
                      </c:pt>
                      <c:pt idx="13">
                        <c:v>0.35171568627450989</c:v>
                      </c:pt>
                      <c:pt idx="14">
                        <c:v>2.8298611111111112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D38-486B-B4B4-2CD7782533A7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(Electric)'!$G$5</c15:sqref>
                        </c15:formulaRef>
                      </c:ext>
                    </c:extLst>
                    <c:strCache>
                      <c:ptCount val="1"/>
                      <c:pt idx="0">
                        <c:v>Germany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(Electric)'!$B$6:$B$25</c15:sqref>
                        </c15:fullRef>
                        <c15:formulaRef>
                          <c15:sqref>(' Mopeds (Electric)'!$B$6:$B$17,' Mopeds (Electric)'!$B$22:$B$24)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(Electric)'!$G$6:$G$25</c15:sqref>
                        </c15:fullRef>
                        <c15:formulaRef>
                          <c15:sqref>(' Mopeds (Electric)'!$G$6:$G$17,' Mopeds (Electric)'!$G$22:$G$24)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D38-486B-B4B4-2CD7782533A7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(Electric)'!$H$5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(Electric)'!$B$6:$B$25</c15:sqref>
                        </c15:fullRef>
                        <c15:formulaRef>
                          <c15:sqref>(' Mopeds (Electric)'!$B$6:$B$17,' Mopeds (Electric)'!$B$22:$B$24)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(Electric)'!$H$6:$H$25</c15:sqref>
                        </c15:fullRef>
                        <c15:formulaRef>
                          <c15:sqref>(' Mopeds (Electric)'!$H$6:$H$17,' Mopeds (Electric)'!$H$22:$H$24)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2D38-486B-B4B4-2CD7782533A7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(Electric)'!$J$5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(Electric)'!$B$6:$B$25</c15:sqref>
                        </c15:fullRef>
                        <c15:formulaRef>
                          <c15:sqref>(' Mopeds (Electric)'!$B$6:$B$17,' Mopeds (Electric)'!$B$22:$B$24)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(Electric)'!$J$6:$J$25</c15:sqref>
                        </c15:fullRef>
                        <c15:formulaRef>
                          <c15:sqref>(' Mopeds (Electric)'!$J$6:$J$17,' Mopeds (Electric)'!$J$22:$J$24)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4.4550000000000001</c:v>
                      </c:pt>
                      <c:pt idx="1">
                        <c:v>2.5910000000000002</c:v>
                      </c:pt>
                      <c:pt idx="2">
                        <c:v>-0.217</c:v>
                      </c:pt>
                      <c:pt idx="3">
                        <c:v>-0.95299999999999996</c:v>
                      </c:pt>
                      <c:pt idx="4">
                        <c:v>0.08</c:v>
                      </c:pt>
                      <c:pt idx="5">
                        <c:v>0.10299999999999999</c:v>
                      </c:pt>
                      <c:pt idx="6">
                        <c:v>0.55900000000000005</c:v>
                      </c:pt>
                      <c:pt idx="7">
                        <c:v>1.381</c:v>
                      </c:pt>
                      <c:pt idx="8">
                        <c:v>2.0070000000000001</c:v>
                      </c:pt>
                      <c:pt idx="9">
                        <c:v>0.89800000000000002</c:v>
                      </c:pt>
                      <c:pt idx="10">
                        <c:v>-8.5999999999999993E-2</c:v>
                      </c:pt>
                      <c:pt idx="11">
                        <c:v>-0.54300000000000004</c:v>
                      </c:pt>
                      <c:pt idx="12">
                        <c:v>-0.74814814814814823</c:v>
                      </c:pt>
                      <c:pt idx="13">
                        <c:v>-0.53322784810126578</c:v>
                      </c:pt>
                      <c:pt idx="14">
                        <c:v>2.2946428571428572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2D38-486B-B4B4-2CD7782533A7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(Electric)'!$L$5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(Electric)'!$B$6:$B$25</c15:sqref>
                        </c15:fullRef>
                        <c15:formulaRef>
                          <c15:sqref>(' Mopeds (Electric)'!$B$6:$B$17,' Mopeds (Electric)'!$B$22:$B$24)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(Electric)'!$L$6:$L$25</c15:sqref>
                        </c15:fullRef>
                        <c15:formulaRef>
                          <c15:sqref>(' Mopeds (Electric)'!$L$6:$L$17,' Mopeds (Electric)'!$L$22:$L$24)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0.57799999999999996</c:v>
                      </c:pt>
                      <c:pt idx="1">
                        <c:v>0.23300000000000001</c:v>
                      </c:pt>
                      <c:pt idx="2">
                        <c:v>-0.36199999999999999</c:v>
                      </c:pt>
                      <c:pt idx="3">
                        <c:v>0.03</c:v>
                      </c:pt>
                      <c:pt idx="4">
                        <c:v>0.24199999999999999</c:v>
                      </c:pt>
                      <c:pt idx="5">
                        <c:v>0.82899999999999996</c:v>
                      </c:pt>
                      <c:pt idx="6">
                        <c:v>0.85399999999999998</c:v>
                      </c:pt>
                      <c:pt idx="7">
                        <c:v>0.91200000000000003</c:v>
                      </c:pt>
                      <c:pt idx="8">
                        <c:v>1.1200000000000001</c:v>
                      </c:pt>
                      <c:pt idx="9">
                        <c:v>0.86799999999999999</c:v>
                      </c:pt>
                      <c:pt idx="10">
                        <c:v>1.3520000000000001</c:v>
                      </c:pt>
                      <c:pt idx="11">
                        <c:v>6.4000000000000001E-2</c:v>
                      </c:pt>
                      <c:pt idx="12">
                        <c:v>0.68355640535372841</c:v>
                      </c:pt>
                      <c:pt idx="13">
                        <c:v>1.0513112884834666</c:v>
                      </c:pt>
                      <c:pt idx="14">
                        <c:v>2.316976127320955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2D38-486B-B4B4-2CD7782533A7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(Electric)'!$N$5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(Electric)'!$B$6:$B$25</c15:sqref>
                        </c15:fullRef>
                        <c15:formulaRef>
                          <c15:sqref>(' Mopeds (Electric)'!$B$6:$B$17,' Mopeds (Electric)'!$B$22:$B$24)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(Electric)'!$N$6:$N$25</c15:sqref>
                        </c15:fullRef>
                        <c15:formulaRef>
                          <c15:sqref>(' Mopeds (Electric)'!$N$6:$N$17,' Mopeds (Electric)'!$N$22:$N$24)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0.93300000000000005</c:v>
                      </c:pt>
                      <c:pt idx="1">
                        <c:v>0.78600000000000003</c:v>
                      </c:pt>
                      <c:pt idx="2">
                        <c:v>1.8080000000000001</c:v>
                      </c:pt>
                      <c:pt idx="3">
                        <c:v>-0.90400000000000003</c:v>
                      </c:pt>
                      <c:pt idx="4">
                        <c:v>0.35399999999999998</c:v>
                      </c:pt>
                      <c:pt idx="5">
                        <c:v>0.25900000000000001</c:v>
                      </c:pt>
                      <c:pt idx="6">
                        <c:v>1.073</c:v>
                      </c:pt>
                      <c:pt idx="7">
                        <c:v>6.51</c:v>
                      </c:pt>
                      <c:pt idx="8">
                        <c:v>-0.39800000000000002</c:v>
                      </c:pt>
                      <c:pt idx="9">
                        <c:v>1.234</c:v>
                      </c:pt>
                      <c:pt idx="10">
                        <c:v>-0.442</c:v>
                      </c:pt>
                      <c:pt idx="11">
                        <c:v>-0.61399999999999999</c:v>
                      </c:pt>
                      <c:pt idx="12">
                        <c:v>-0.77653631284916202</c:v>
                      </c:pt>
                      <c:pt idx="13">
                        <c:v>-0.70235294117647062</c:v>
                      </c:pt>
                      <c:pt idx="14">
                        <c:v>-0.30326594090202175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2D38-486B-B4B4-2CD7782533A7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(Electric)'!$P$5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(Electric)'!$B$6:$B$25</c15:sqref>
                        </c15:fullRef>
                        <c15:formulaRef>
                          <c15:sqref>(' Mopeds (Electric)'!$B$6:$B$17,' Mopeds (Electric)'!$B$22:$B$24)</c15:sqref>
                        </c15:formulaRef>
                      </c:ext>
                    </c:extLst>
                    <c:strCache>
                      <c:ptCount val="15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(Electric)'!$P$6:$P$25</c15:sqref>
                        </c15:fullRef>
                        <c15:formulaRef>
                          <c15:sqref>(' Mopeds (Electric)'!$P$6:$P$17,' Mopeds (Electric)'!$P$22:$P$24)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0.439</c:v>
                      </c:pt>
                      <c:pt idx="1">
                        <c:v>0.222</c:v>
                      </c:pt>
                      <c:pt idx="2">
                        <c:v>-0.222</c:v>
                      </c:pt>
                      <c:pt idx="3">
                        <c:v>-0.45800000000000002</c:v>
                      </c:pt>
                      <c:pt idx="4">
                        <c:v>-0.10199999999999999</c:v>
                      </c:pt>
                      <c:pt idx="5">
                        <c:v>6.7000000000000004E-2</c:v>
                      </c:pt>
                      <c:pt idx="6">
                        <c:v>0.27500000000000002</c:v>
                      </c:pt>
                      <c:pt idx="7">
                        <c:v>0.80300000000000005</c:v>
                      </c:pt>
                      <c:pt idx="8">
                        <c:v>0.189</c:v>
                      </c:pt>
                      <c:pt idx="9">
                        <c:v>0.25600000000000001</c:v>
                      </c:pt>
                      <c:pt idx="10">
                        <c:v>0.27800000000000002</c:v>
                      </c:pt>
                      <c:pt idx="11">
                        <c:v>-0.124</c:v>
                      </c:pt>
                      <c:pt idx="12">
                        <c:v>-0.17358732876712324</c:v>
                      </c:pt>
                      <c:pt idx="13">
                        <c:v>8.4060077519379828E-2</c:v>
                      </c:pt>
                      <c:pt idx="14">
                        <c:v>1.3442126514131898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2D38-486B-B4B4-2CD7782533A7}"/>
                  </c:ext>
                </c:extLst>
              </c15:ser>
            </c15:filteredLineSeries>
          </c:ext>
        </c:extLst>
      </c:lineChart>
      <c:catAx>
        <c:axId val="58808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8082064"/>
        <c:crosses val="autoZero"/>
        <c:auto val="1"/>
        <c:lblAlgn val="ctr"/>
        <c:lblOffset val="100"/>
        <c:noMultiLvlLbl val="0"/>
      </c:catAx>
      <c:valAx>
        <c:axId val="58808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8081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[ACEM_statistical_release_-_Jan_-_March_2021.xlsx]Sheet6!PivotTable6</c:name>
    <c:fmtId val="7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Sheet6!$B$1</c:f>
              <c:strCache>
                <c:ptCount val="1"/>
                <c:pt idx="0">
                  <c:v>Sum of Belgium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Sheet6!$A$2:$A$4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Sheet6!$B$2:$B$4</c:f>
              <c:numCache>
                <c:formatCode>General</c:formatCode>
                <c:ptCount val="2"/>
                <c:pt idx="0">
                  <c:v>2721</c:v>
                </c:pt>
                <c:pt idx="1">
                  <c:v>3361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2-44C2-A47B-E36033DE8B99}"/>
            </c:ext>
          </c:extLst>
        </c:ser>
        <c:ser>
          <c:idx val="1"/>
          <c:order val="1"/>
          <c:tx>
            <c:strRef>
              <c:f>Sheet6!$C$1</c:f>
              <c:strCache>
                <c:ptCount val="1"/>
                <c:pt idx="0">
                  <c:v>Sum of France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Sheet6!$A$2:$A$4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Sheet6!$C$2:$C$4</c:f>
              <c:numCache>
                <c:formatCode>General</c:formatCode>
                <c:ptCount val="2"/>
                <c:pt idx="0">
                  <c:v>2162</c:v>
                </c:pt>
                <c:pt idx="1">
                  <c:v>4044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2-44C2-A47B-E36033DE8B99}"/>
            </c:ext>
          </c:extLst>
        </c:ser>
        <c:ser>
          <c:idx val="2"/>
          <c:order val="2"/>
          <c:tx>
            <c:strRef>
              <c:f>Sheet6!$D$1</c:f>
              <c:strCache>
                <c:ptCount val="1"/>
                <c:pt idx="0">
                  <c:v>Sum of Italy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Sheet6!$A$2:$A$4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Sheet6!$D$2:$D$4</c:f>
              <c:numCache>
                <c:formatCode>General</c:formatCode>
                <c:ptCount val="2"/>
                <c:pt idx="0">
                  <c:v>1824</c:v>
                </c:pt>
                <c:pt idx="1">
                  <c:v>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12-44C2-A47B-E36033DE8B99}"/>
            </c:ext>
          </c:extLst>
        </c:ser>
        <c:ser>
          <c:idx val="3"/>
          <c:order val="3"/>
          <c:tx>
            <c:strRef>
              <c:f>Sheet6!$E$1</c:f>
              <c:strCache>
                <c:ptCount val="1"/>
                <c:pt idx="0">
                  <c:v>Sum of Netherlands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Sheet6!$A$2:$A$4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Sheet6!$E$2:$E$4</c:f>
              <c:numCache>
                <c:formatCode>General</c:formatCode>
                <c:ptCount val="2"/>
                <c:pt idx="0">
                  <c:v>2677</c:v>
                </c:pt>
                <c:pt idx="1">
                  <c:v>6061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12-44C2-A47B-E36033DE8B99}"/>
            </c:ext>
          </c:extLst>
        </c:ser>
        <c:ser>
          <c:idx val="4"/>
          <c:order val="4"/>
          <c:tx>
            <c:strRef>
              <c:f>Sheet6!$F$1</c:f>
              <c:strCache>
                <c:ptCount val="1"/>
                <c:pt idx="0">
                  <c:v>Sum of Spain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Sheet6!$A$2:$A$4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Sheet6!$F$2:$F$4</c:f>
              <c:numCache>
                <c:formatCode>General</c:formatCode>
                <c:ptCount val="2"/>
                <c:pt idx="0">
                  <c:v>2388</c:v>
                </c:pt>
                <c:pt idx="1">
                  <c:v>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12-44C2-A47B-E36033DE8B99}"/>
            </c:ext>
          </c:extLst>
        </c:ser>
        <c:ser>
          <c:idx val="5"/>
          <c:order val="5"/>
          <c:tx>
            <c:strRef>
              <c:f>Sheet6!$G$1</c:f>
              <c:strCache>
                <c:ptCount val="1"/>
                <c:pt idx="0">
                  <c:v>Sum of 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Sheet6!$A$2:$A$4</c:f>
              <c:strCache>
                <c:ptCount val="2"/>
                <c:pt idx="0">
                  <c:v>2020 - Jan - March</c:v>
                </c:pt>
                <c:pt idx="1">
                  <c:v>2021 - Jan - March</c:v>
                </c:pt>
              </c:strCache>
            </c:strRef>
          </c:cat>
          <c:val>
            <c:numRef>
              <c:f>Sheet6!$G$2:$G$4</c:f>
              <c:numCache>
                <c:formatCode>General</c:formatCode>
                <c:ptCount val="2"/>
                <c:pt idx="0">
                  <c:v>11772</c:v>
                </c:pt>
                <c:pt idx="1">
                  <c:v>15303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12-44C2-A47B-E36033DE8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2001832"/>
        <c:axId val="352002488"/>
      </c:barChart>
      <c:catAx>
        <c:axId val="352001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2002488"/>
        <c:crosses val="autoZero"/>
        <c:auto val="1"/>
        <c:lblAlgn val="ctr"/>
        <c:lblOffset val="100"/>
        <c:noMultiLvlLbl val="0"/>
      </c:catAx>
      <c:valAx>
        <c:axId val="352002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2001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Cumulative!$B$6</c:f>
              <c:strCache>
                <c:ptCount val="1"/>
                <c:pt idx="0">
                  <c:v>Motorcycles (ICE + Electric) 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Cumulative!$C$5:$H$5</c:f>
              <c:strCache>
                <c:ptCount val="6"/>
                <c:pt idx="0">
                  <c:v>Jan - Mar 2016</c:v>
                </c:pt>
                <c:pt idx="1">
                  <c:v>Jan - Mar 2017</c:v>
                </c:pt>
                <c:pt idx="2">
                  <c:v>Jan - Mar 2018</c:v>
                </c:pt>
                <c:pt idx="3">
                  <c:v>Jan - Mar 2019</c:v>
                </c:pt>
                <c:pt idx="4">
                  <c:v>Jan - Mar 2020</c:v>
                </c:pt>
                <c:pt idx="5">
                  <c:v>Jan - Mar 2021</c:v>
                </c:pt>
              </c:strCache>
            </c:strRef>
          </c:cat>
          <c:val>
            <c:numRef>
              <c:f>Cumulative!$C$6:$H$6</c:f>
              <c:numCache>
                <c:formatCode>General</c:formatCode>
                <c:ptCount val="6"/>
                <c:pt idx="0">
                  <c:v>145043</c:v>
                </c:pt>
                <c:pt idx="1">
                  <c:v>161490</c:v>
                </c:pt>
                <c:pt idx="2" formatCode="#,##0">
                  <c:v>173273</c:v>
                </c:pt>
                <c:pt idx="3" formatCode="#,##0">
                  <c:v>206386</c:v>
                </c:pt>
                <c:pt idx="4" formatCode="#,##0">
                  <c:v>179347</c:v>
                </c:pt>
                <c:pt idx="5" formatCode="#,##0">
                  <c:v>197856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C-41B5-B3C7-466A75E23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0282976"/>
        <c:axId val="60028330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Cumulative!$B$7</c15:sqref>
                        </c15:formulaRef>
                      </c:ext>
                    </c:extLst>
                    <c:strCache>
                      <c:ptCount val="1"/>
                      <c:pt idx="0">
                        <c:v>Mopeds (ICE + Electric) **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Cumulative!$C$5:$H$5</c15:sqref>
                        </c15:formulaRef>
                      </c:ext>
                    </c:extLst>
                    <c:strCache>
                      <c:ptCount val="6"/>
                      <c:pt idx="0">
                        <c:v>Jan - Mar 2016</c:v>
                      </c:pt>
                      <c:pt idx="1">
                        <c:v>Jan - Mar 2017</c:v>
                      </c:pt>
                      <c:pt idx="2">
                        <c:v>Jan - Mar 2018</c:v>
                      </c:pt>
                      <c:pt idx="3">
                        <c:v>Jan - Mar 2019</c:v>
                      </c:pt>
                      <c:pt idx="4">
                        <c:v>Jan - Mar 2020</c:v>
                      </c:pt>
                      <c:pt idx="5">
                        <c:v>Jan - Mar 2021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Cumulative!$C$7:$H$7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46481</c:v>
                      </c:pt>
                      <c:pt idx="1">
                        <c:v>49848</c:v>
                      </c:pt>
                      <c:pt idx="2" formatCode="#,##0">
                        <c:v>34116</c:v>
                      </c:pt>
                      <c:pt idx="3" formatCode="#,##0">
                        <c:v>45992</c:v>
                      </c:pt>
                      <c:pt idx="4" formatCode="#,##0">
                        <c:v>46478</c:v>
                      </c:pt>
                      <c:pt idx="5" formatCode="#,##0">
                        <c:v>56535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ABC-41B5-B3C7-466A75E233C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Cumulative!$B$8</c15:sqref>
                        </c15:formulaRef>
                      </c:ext>
                    </c:extLst>
                    <c:strCache>
                      <c:ptCount val="1"/>
                      <c:pt idx="0">
                        <c:v>Motorcycles (Electric) *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Cumulative!$C$5:$H$5</c15:sqref>
                        </c15:formulaRef>
                      </c:ext>
                    </c:extLst>
                    <c:strCache>
                      <c:ptCount val="6"/>
                      <c:pt idx="0">
                        <c:v>Jan - Mar 2016</c:v>
                      </c:pt>
                      <c:pt idx="1">
                        <c:v>Jan - Mar 2017</c:v>
                      </c:pt>
                      <c:pt idx="2">
                        <c:v>Jan - Mar 2018</c:v>
                      </c:pt>
                      <c:pt idx="3">
                        <c:v>Jan - Mar 2019</c:v>
                      </c:pt>
                      <c:pt idx="4">
                        <c:v>Jan - Mar 2020</c:v>
                      </c:pt>
                      <c:pt idx="5">
                        <c:v>Jan - Mar 2021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Cumulative!$C$8:$H$8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423</c:v>
                      </c:pt>
                      <c:pt idx="1">
                        <c:v>601</c:v>
                      </c:pt>
                      <c:pt idx="2">
                        <c:v>1028</c:v>
                      </c:pt>
                      <c:pt idx="3">
                        <c:v>1880</c:v>
                      </c:pt>
                      <c:pt idx="4" formatCode="#,##0">
                        <c:v>2812</c:v>
                      </c:pt>
                      <c:pt idx="5" formatCode="#,##0">
                        <c:v>4190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ABC-41B5-B3C7-466A75E233C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Cumulative!$B$9</c15:sqref>
                        </c15:formulaRef>
                      </c:ext>
                    </c:extLst>
                    <c:strCache>
                      <c:ptCount val="1"/>
                      <c:pt idx="0">
                        <c:v>Mopeds (Electric) **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Cumulative!$C$5:$H$5</c15:sqref>
                        </c15:formulaRef>
                      </c:ext>
                    </c:extLst>
                    <c:strCache>
                      <c:ptCount val="6"/>
                      <c:pt idx="0">
                        <c:v>Jan - Mar 2016</c:v>
                      </c:pt>
                      <c:pt idx="1">
                        <c:v>Jan - Mar 2017</c:v>
                      </c:pt>
                      <c:pt idx="2">
                        <c:v>Jan - Mar 2018</c:v>
                      </c:pt>
                      <c:pt idx="3">
                        <c:v>Jan - Mar 2019</c:v>
                      </c:pt>
                      <c:pt idx="4">
                        <c:v>Jan - Mar 2020</c:v>
                      </c:pt>
                      <c:pt idx="5">
                        <c:v>Jan - Mar 2021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Cumulative!$C$9:$H$9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2078</c:v>
                      </c:pt>
                      <c:pt idx="1">
                        <c:v>3547</c:v>
                      </c:pt>
                      <c:pt idx="2" formatCode="#,##0">
                        <c:v>5739</c:v>
                      </c:pt>
                      <c:pt idx="3" formatCode="#,##0">
                        <c:v>10256</c:v>
                      </c:pt>
                      <c:pt idx="4" formatCode="#,##0">
                        <c:v>11772</c:v>
                      </c:pt>
                      <c:pt idx="5" formatCode="#,##0">
                        <c:v>15303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ABC-41B5-B3C7-466A75E233C9}"/>
                  </c:ext>
                </c:extLst>
              </c15:ser>
            </c15:filteredBarSeries>
          </c:ext>
        </c:extLst>
      </c:barChart>
      <c:catAx>
        <c:axId val="60028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00283304"/>
        <c:crosses val="autoZero"/>
        <c:auto val="1"/>
        <c:lblAlgn val="ctr"/>
        <c:lblOffset val="100"/>
        <c:noMultiLvlLbl val="0"/>
      </c:catAx>
      <c:valAx>
        <c:axId val="60028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00282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9524</xdr:colOff>
      <xdr:row>3</xdr:row>
      <xdr:rowOff>157692</xdr:rowOff>
    </xdr:from>
    <xdr:to>
      <xdr:col>23</xdr:col>
      <xdr:colOff>1004358</xdr:colOff>
      <xdr:row>29</xdr:row>
      <xdr:rowOff>79375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77C912-64CD-4977-A526-F6EFD8F8A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242357</xdr:colOff>
      <xdr:row>29</xdr:row>
      <xdr:rowOff>3703</xdr:rowOff>
    </xdr:from>
    <xdr:to>
      <xdr:col>11</xdr:col>
      <xdr:colOff>0</xdr:colOff>
      <xdr:row>56</xdr:row>
      <xdr:rowOff>10583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D2B0054-011A-43C8-ABB3-1D6C1FE0BB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4</xdr:row>
      <xdr:rowOff>0</xdr:rowOff>
    </xdr:from>
    <xdr:to>
      <xdr:col>24</xdr:col>
      <xdr:colOff>95250</xdr:colOff>
      <xdr:row>27</xdr:row>
      <xdr:rowOff>148166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CCE08D-C1C8-4462-902E-9C5E64AC8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27516</xdr:colOff>
      <xdr:row>56</xdr:row>
      <xdr:rowOff>86783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58DF803-B9EB-4308-B943-2DC3F05B6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0</xdr:rowOff>
    </xdr:from>
    <xdr:to>
      <xdr:col>11</xdr:col>
      <xdr:colOff>59267</xdr:colOff>
      <xdr:row>51</xdr:row>
      <xdr:rowOff>10583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5B90DBA-39AB-41DD-BB47-870026EAA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4</xdr:row>
      <xdr:rowOff>0</xdr:rowOff>
    </xdr:from>
    <xdr:to>
      <xdr:col>22</xdr:col>
      <xdr:colOff>116417</xdr:colOff>
      <xdr:row>26</xdr:row>
      <xdr:rowOff>86783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1C89CFE-5A05-4D21-A11D-11661B365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0</xdr:rowOff>
    </xdr:from>
    <xdr:to>
      <xdr:col>11</xdr:col>
      <xdr:colOff>207433</xdr:colOff>
      <xdr:row>55</xdr:row>
      <xdr:rowOff>142875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870E7C1-D326-4607-8A37-B9DE86511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4</xdr:row>
      <xdr:rowOff>0</xdr:rowOff>
    </xdr:from>
    <xdr:to>
      <xdr:col>25</xdr:col>
      <xdr:colOff>348191</xdr:colOff>
      <xdr:row>30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94D9A65-39BF-4198-88E9-54518BB6D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184679</xdr:rowOff>
    </xdr:from>
    <xdr:to>
      <xdr:col>16</xdr:col>
      <xdr:colOff>202142</xdr:colOff>
      <xdr:row>18</xdr:row>
      <xdr:rowOff>71967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35C0E9A-88E6-443F-BD50-B35BFF0042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4233</xdr:colOff>
      <xdr:row>3</xdr:row>
      <xdr:rowOff>190499</xdr:rowOff>
    </xdr:from>
    <xdr:to>
      <xdr:col>24</xdr:col>
      <xdr:colOff>327024</xdr:colOff>
      <xdr:row>18</xdr:row>
      <xdr:rowOff>101600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C66A42C-1191-466E-94B3-8C91495899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603250</xdr:colOff>
      <xdr:row>20</xdr:row>
      <xdr:rowOff>0</xdr:rowOff>
    </xdr:from>
    <xdr:to>
      <xdr:col>16</xdr:col>
      <xdr:colOff>191558</xdr:colOff>
      <xdr:row>35</xdr:row>
      <xdr:rowOff>4763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CC29F01-B346-4278-B5E0-7491E22D4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6350</xdr:colOff>
      <xdr:row>20</xdr:row>
      <xdr:rowOff>3704</xdr:rowOff>
    </xdr:from>
    <xdr:to>
      <xdr:col>24</xdr:col>
      <xdr:colOff>357716</xdr:colOff>
      <xdr:row>35</xdr:row>
      <xdr:rowOff>17992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08E7F6F-DA74-453E-908B-10D3480C46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tern\Desktop\Jan-Mar%20across%20the%20ye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Period</v>
          </cell>
          <cell r="C2" t="str">
            <v>Motorcycles</v>
          </cell>
          <cell r="D2" t="str">
            <v>Mopeds</v>
          </cell>
          <cell r="E2" t="str">
            <v>eMotorcycles</v>
          </cell>
          <cell r="F2" t="str">
            <v>eMopeds</v>
          </cell>
        </row>
        <row r="3">
          <cell r="B3" t="str">
            <v>Jan - Mar 2016</v>
          </cell>
          <cell r="C3">
            <v>145043</v>
          </cell>
          <cell r="D3">
            <v>46481</v>
          </cell>
          <cell r="E3">
            <v>423</v>
          </cell>
          <cell r="F3">
            <v>2078</v>
          </cell>
        </row>
        <row r="4">
          <cell r="B4" t="str">
            <v>Jan - Mar 2017</v>
          </cell>
          <cell r="C4">
            <v>161490</v>
          </cell>
          <cell r="D4">
            <v>49848</v>
          </cell>
          <cell r="E4">
            <v>601</v>
          </cell>
          <cell r="F4">
            <v>3547</v>
          </cell>
        </row>
        <row r="5">
          <cell r="B5" t="str">
            <v>Jan - Mar 2018</v>
          </cell>
          <cell r="C5">
            <v>173273</v>
          </cell>
          <cell r="D5">
            <v>34116</v>
          </cell>
          <cell r="E5">
            <v>1028</v>
          </cell>
          <cell r="F5">
            <v>5739</v>
          </cell>
        </row>
        <row r="6">
          <cell r="B6" t="str">
            <v>Jan - Mar 2019</v>
          </cell>
          <cell r="C6">
            <v>206386</v>
          </cell>
          <cell r="D6">
            <v>45992</v>
          </cell>
          <cell r="E6">
            <v>1880</v>
          </cell>
          <cell r="F6">
            <v>10256</v>
          </cell>
        </row>
        <row r="7">
          <cell r="B7" t="str">
            <v>Jan - Mar 2020</v>
          </cell>
          <cell r="C7">
            <v>179347</v>
          </cell>
          <cell r="D7">
            <v>46478</v>
          </cell>
          <cell r="E7">
            <v>2812</v>
          </cell>
          <cell r="F7">
            <v>11772</v>
          </cell>
        </row>
        <row r="8">
          <cell r="B8" t="str">
            <v>Jan - Mar 2021</v>
          </cell>
          <cell r="C8">
            <v>197856</v>
          </cell>
          <cell r="D8">
            <v>56535</v>
          </cell>
          <cell r="E8">
            <v>4190</v>
          </cell>
          <cell r="F8">
            <v>15303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aria Balloni" refreshedDate="44312.458628356479" createdVersion="7" refreshedVersion="7" minRefreshableVersion="3" recordCount="20" xr:uid="{41B821D1-96C9-4544-9780-4427B485E8FB}">
  <cacheSource type="worksheet">
    <worksheetSource ref="B5:N25" sheet="Motorcycles - (ICE &amp; Electric)"/>
  </cacheSource>
  <cacheFields count="13">
    <cacheField name="Period" numFmtId="0">
      <sharedItems count="30">
        <s v="2020 - January"/>
        <s v="2020 - February"/>
        <s v="2020 - March"/>
        <s v="2020 - April"/>
        <s v="2020 - May"/>
        <s v="2020 - June"/>
        <s v="2020 - July"/>
        <s v="2020 - August"/>
        <s v="2020 - September"/>
        <s v="2020 - October"/>
        <s v="2020 -November"/>
        <s v="2020 - December"/>
        <s v="2020 - Jan - March"/>
        <s v="2020 - Jan - June"/>
        <s v="2020 - Jan - Sept"/>
        <s v="2020 - All year"/>
        <s v="2021 - January"/>
        <s v="2021 - February"/>
        <s v="2021 - March"/>
        <s v="2021 - Jan - March"/>
        <s v="Formula1" f="1"/>
        <s v="Formula2" f="1"/>
        <s v="Formula3" f="1"/>
        <s v="Formula4" f="1"/>
        <s v="Formula5" f="1"/>
        <s v="Formula6" f="1"/>
        <s v="Formula7" f="1"/>
        <s v="Formula8" f="1"/>
        <s v="Formula9" f="1"/>
        <s v="Formula10" f="1"/>
      </sharedItems>
    </cacheField>
    <cacheField name="France" numFmtId="3">
      <sharedItems containsSemiMixedTypes="0" containsString="0" containsNumber="1" containsInteger="1" minValue="3666" maxValue="191231"/>
    </cacheField>
    <cacheField name="%*" numFmtId="165">
      <sharedItems containsSemiMixedTypes="0" containsString="0" containsNumber="1" minValue="-0.83199999999999996" maxValue="1.0221153846153848"/>
    </cacheField>
    <cacheField name="Germany" numFmtId="3">
      <sharedItems containsSemiMixedTypes="0" containsString="0" containsNumber="1" containsInteger="1" minValue="2978" maxValue="220304"/>
    </cacheField>
    <cacheField name="%*2" numFmtId="165">
      <sharedItems containsSemiMixedTypes="0" containsString="0" containsNumber="1" minValue="-0.56327907317788539" maxValue="3.698"/>
    </cacheField>
    <cacheField name="Italy" numFmtId="3">
      <sharedItems containsSemiMixedTypes="0" containsString="0" containsNumber="1" containsInteger="1" minValue="811" maxValue="218027"/>
    </cacheField>
    <cacheField name="%*3" numFmtId="165">
      <sharedItems containsSemiMixedTypes="0" containsString="0" containsNumber="1" minValue="-0.97" maxValue="2.3938967136150233"/>
    </cacheField>
    <cacheField name="Spain" numFmtId="3">
      <sharedItems containsSemiMixedTypes="0" containsString="0" containsNumber="1" containsInteger="1" minValue="825" maxValue="156202"/>
    </cacheField>
    <cacheField name="%*4" numFmtId="165">
      <sharedItems containsSemiMixedTypes="0" containsString="0" containsNumber="1" minValue="-0.94399999999999995" maxValue="0.89553527380365061"/>
    </cacheField>
    <cacheField name="UK" numFmtId="3">
      <sharedItems containsSemiMixedTypes="0" containsString="0" containsNumber="1" containsInteger="1" minValue="1480" maxValue="97338"/>
    </cacheField>
    <cacheField name="%*5" numFmtId="165">
      <sharedItems containsSemiMixedTypes="0" containsString="0" containsNumber="1" minValue="-0.84" maxValue="0.54700000000000004"/>
    </cacheField>
    <cacheField name="Total" numFmtId="3">
      <sharedItems containsSemiMixedTypes="0" containsString="0" containsNumber="1" containsInteger="1" minValue="24536" maxValue="883102"/>
    </cacheField>
    <cacheField name="%*6" numFmtId="165">
      <sharedItems containsSemiMixedTypes="0" containsString="0" containsNumber="1" minValue="-0.746" maxValue="0.6758171603677221"/>
    </cacheField>
  </cacheFields>
  <calculatedItems count="10">
    <calculatedItem>
      <pivotArea cacheIndex="1" outline="0" fieldPosition="0">
        <references count="1">
          <reference field="0" count="1">
            <x v="20"/>
          </reference>
        </references>
      </pivotArea>
    </calculatedItem>
    <calculatedItem>
      <pivotArea cacheIndex="1" outline="0" fieldPosition="0">
        <references count="1">
          <reference field="0" count="1">
            <x v="21"/>
          </reference>
        </references>
      </pivotArea>
    </calculatedItem>
    <calculatedItem>
      <pivotArea cacheIndex="1" outline="0" fieldPosition="0">
        <references count="1">
          <reference field="0" count="1">
            <x v="22"/>
          </reference>
        </references>
      </pivotArea>
    </calculatedItem>
    <calculatedItem>
      <pivotArea cacheIndex="1" outline="0" fieldPosition="0">
        <references count="1">
          <reference field="0" count="1">
            <x v="23"/>
          </reference>
        </references>
      </pivotArea>
    </calculatedItem>
    <calculatedItem>
      <pivotArea cacheIndex="1" outline="0" fieldPosition="0">
        <references count="1">
          <reference field="0" count="1">
            <x v="24"/>
          </reference>
        </references>
      </pivotArea>
    </calculatedItem>
    <calculatedItem>
      <pivotArea cacheIndex="1" outline="0" fieldPosition="0">
        <references count="1">
          <reference field="0" count="1">
            <x v="25"/>
          </reference>
        </references>
      </pivotArea>
    </calculatedItem>
    <calculatedItem>
      <pivotArea cacheIndex="1" outline="0" fieldPosition="0">
        <references count="1">
          <reference field="0" count="1">
            <x v="26"/>
          </reference>
        </references>
      </pivotArea>
    </calculatedItem>
    <calculatedItem>
      <pivotArea cacheIndex="1" outline="0" fieldPosition="0">
        <references count="1">
          <reference field="0" count="1">
            <x v="27"/>
          </reference>
        </references>
      </pivotArea>
    </calculatedItem>
    <calculatedItem>
      <pivotArea cacheIndex="1" outline="0" fieldPosition="0">
        <references count="1">
          <reference field="0" count="1">
            <x v="28"/>
          </reference>
        </references>
      </pivotArea>
    </calculatedItem>
    <calculatedItem>
      <pivotArea cacheIndex="1" outline="0" fieldPosition="0">
        <references count="1">
          <reference field="0" count="1">
            <x v="29"/>
          </reference>
        </references>
      </pivotArea>
    </calculatedItem>
  </calculatedItem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aria Balloni" refreshedDate="44312.461545138889" createdVersion="7" refreshedVersion="7" minRefreshableVersion="3" recordCount="20" xr:uid="{EF9B8355-CF56-4639-B5F3-301D7B7EF871}">
  <cacheSource type="worksheet">
    <worksheetSource ref="B5:P25" sheet="Mopeds - (ICE &amp; Electric)"/>
  </cacheSource>
  <cacheFields count="15">
    <cacheField name="Period" numFmtId="0">
      <sharedItems count="20">
        <s v="2020 - January"/>
        <s v="2020 - February"/>
        <s v="2020 - March"/>
        <s v="2020 - April"/>
        <s v="2020 - May"/>
        <s v="2020 - June"/>
        <s v="2020 - July"/>
        <s v="2020 - August"/>
        <s v="2020 - September"/>
        <s v="2020 - October"/>
        <s v="2020 -November"/>
        <s v="2020 - December"/>
        <s v="2020 - Jan - March"/>
        <s v="2020 - Jan - June"/>
        <s v="2020 - Jan - Sept"/>
        <s v="2020 - All year"/>
        <s v="2021 - January"/>
        <s v="2021 - February"/>
        <s v="2021 - March"/>
        <s v="2021 - Jan - March"/>
      </sharedItems>
    </cacheField>
    <cacheField name="Belgium" numFmtId="3">
      <sharedItems containsSemiMixedTypes="0" containsString="0" containsNumber="1" containsInteger="1" minValue="956" maxValue="28604"/>
    </cacheField>
    <cacheField name="%*" numFmtId="165">
      <sharedItems containsSemiMixedTypes="0" containsString="0" containsNumber="1" minValue="-0.57899999999999996" maxValue="0.77400000000000002"/>
    </cacheField>
    <cacheField name="France" numFmtId="3">
      <sharedItems containsSemiMixedTypes="0" containsString="0" containsNumber="1" containsInteger="1" minValue="1499" maxValue="98592"/>
    </cacheField>
    <cacheField name="%*2" numFmtId="165">
      <sharedItems containsSemiMixedTypes="0" containsString="0" containsNumber="1" minValue="-0.78400000000000003" maxValue="1.6063528077141238"/>
    </cacheField>
    <cacheField name="Germany" numFmtId="3">
      <sharedItems containsSemiMixedTypes="0" containsString="0" containsNumber="1" containsInteger="1" minValue="1241" maxValue="23926"/>
    </cacheField>
    <cacheField name="%*3" numFmtId="165">
      <sharedItems containsSemiMixedTypes="0" containsString="0" containsNumber="1" minValue="-0.53400000000000003" maxValue="1.167"/>
    </cacheField>
    <cacheField name="Italy" numFmtId="3">
      <sharedItems containsSemiMixedTypes="0" containsString="0" containsNumber="1" containsInteger="1" minValue="55" maxValue="21370"/>
    </cacheField>
    <cacheField name="%*4" numFmtId="165">
      <sharedItems containsSemiMixedTypes="0" containsString="0" containsNumber="1" minValue="-0.96899999999999997" maxValue="1.8404074702886248"/>
    </cacheField>
    <cacheField name="Netherlands" numFmtId="3">
      <sharedItems containsSemiMixedTypes="0" containsString="0" containsNumber="1" containsInteger="1" minValue="3898" maxValue="84732"/>
    </cacheField>
    <cacheField name="%*5" numFmtId="165">
      <sharedItems containsSemiMixedTypes="0" containsString="0" containsNumber="1" minValue="-0.23599999999999999" maxValue="1.3140000000000001"/>
    </cacheField>
    <cacheField name="Spain" numFmtId="3">
      <sharedItems containsSemiMixedTypes="0" containsString="0" containsNumber="1" containsInteger="1" minValue="239" maxValue="22617"/>
    </cacheField>
    <cacheField name="%*6" numFmtId="165">
      <sharedItems containsSemiMixedTypes="0" containsString="0" containsNumber="1" minValue="-0.82299999999999995" maxValue="1.3320000000000001"/>
    </cacheField>
    <cacheField name="Total" numFmtId="3">
      <sharedItems containsSemiMixedTypes="0" containsString="0" containsNumber="1" containsInteger="1" minValue="10008" maxValue="279841"/>
    </cacheField>
    <cacheField name="%*7" numFmtId="165">
      <sharedItems containsSemiMixedTypes="0" containsString="0" containsNumber="1" minValue="-0.51900000000000002" maxValue="1.03742575868521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aria Balloni" refreshedDate="44312.46481435185" createdVersion="7" refreshedVersion="7" minRefreshableVersion="3" recordCount="20" xr:uid="{97E89565-1731-438B-B01B-1C3B0D3D59E7}">
  <cacheSource type="worksheet">
    <worksheetSource ref="B5:N25" sheet="Motorcycles (Electric)"/>
  </cacheSource>
  <cacheFields count="13">
    <cacheField name="Period" numFmtId="0">
      <sharedItems count="20">
        <s v="2020 - January"/>
        <s v="2020 - February"/>
        <s v="2020 - March"/>
        <s v="2020 - April"/>
        <s v="2020 - May"/>
        <s v="2020 - June"/>
        <s v="2020 - July"/>
        <s v="2020 - August"/>
        <s v="2020 - September"/>
        <s v="2020 - October"/>
        <s v="2020 -November"/>
        <s v="2020 - December"/>
        <s v="2020 - Jan - March"/>
        <s v="2020 - Jan - June"/>
        <s v="2020 - Jan - Sept"/>
        <s v="2020 - All year"/>
        <s v="2021 - January"/>
        <s v="2021 - February"/>
        <s v="2021 - March"/>
        <s v="2021 - Jan - March"/>
      </sharedItems>
    </cacheField>
    <cacheField name="France" numFmtId="3">
      <sharedItems containsSemiMixedTypes="0" containsString="0" containsNumber="1" containsInteger="1" minValue="80" maxValue="3336"/>
    </cacheField>
    <cacheField name="%*" numFmtId="165">
      <sharedItems containsSemiMixedTypes="0" containsString="0" containsNumber="1" minValue="-0.61899999999999999" maxValue="1.1930000000000001"/>
    </cacheField>
    <cacheField name="Germany" numFmtId="3">
      <sharedItems containsSemiMixedTypes="0" containsString="0" containsNumber="1" containsInteger="1" minValue="62" maxValue="2602"/>
    </cacheField>
    <cacheField name="%*2" numFmtId="165">
      <sharedItems containsSemiMixedTypes="0" containsString="0" containsNumber="1" minValue="-0.60899999999999999" maxValue="4.1180000000000003"/>
    </cacheField>
    <cacheField name="Italy" numFmtId="3">
      <sharedItems containsSemiMixedTypes="0" containsString="0" containsNumber="1" containsInteger="1" minValue="12" maxValue="5607"/>
    </cacheField>
    <cacheField name="%*3" numFmtId="165">
      <sharedItems containsSemiMixedTypes="0" containsString="0" containsNumber="1" minValue="-0.9" maxValue="6.7969999999999997"/>
    </cacheField>
    <cacheField name="Spain" numFmtId="3">
      <sharedItems containsSemiMixedTypes="0" containsString="0" containsNumber="1" containsInteger="1" minValue="155" maxValue="6142"/>
    </cacheField>
    <cacheField name="%*4" numFmtId="165">
      <sharedItems containsSemiMixedTypes="0" containsString="0" containsNumber="1" minValue="-0.84899999999999998" maxValue="15.976000000000001"/>
    </cacheField>
    <cacheField name="UK" numFmtId="3">
      <sharedItems containsSemiMixedTypes="0" containsString="0" containsNumber="1" containsInteger="1" minValue="19" maxValue="933"/>
    </cacheField>
    <cacheField name="%*5" numFmtId="165">
      <sharedItems containsSemiMixedTypes="0" containsString="0" containsNumber="1" minValue="-0.32100000000000001" maxValue="6.5"/>
    </cacheField>
    <cacheField name="Total" numFmtId="3">
      <sharedItems containsSemiMixedTypes="0" containsString="0" containsNumber="1" containsInteger="1" minValue="537" maxValue="18620"/>
    </cacheField>
    <cacheField name="%*6" numFmtId="165">
      <sharedItems containsSemiMixedTypes="0" containsString="0" containsNumber="1" minValue="-0.27100000000000002" maxValue="3.064000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aria Balloni" refreshedDate="44312.472439236109" createdVersion="7" refreshedVersion="7" minRefreshableVersion="3" recordCount="20" xr:uid="{AC23E3C9-AAA5-420E-956E-B7574E1B4A54}">
  <cacheSource type="worksheet">
    <worksheetSource ref="B5:P25" sheet=" Mopeds (Electric)"/>
  </cacheSource>
  <cacheFields count="15">
    <cacheField name="Period" numFmtId="0">
      <sharedItems count="20">
        <s v="2020 - January"/>
        <s v="2020 - February"/>
        <s v="2020 - March"/>
        <s v="2020 - April"/>
        <s v="2020 - May"/>
        <s v="2020 - June"/>
        <s v="2020 - July"/>
        <s v="2020 - August"/>
        <s v="2020 - September"/>
        <s v="2020 - October"/>
        <s v="2020 -November"/>
        <s v="2020 - December"/>
        <s v="2020 - Jan - March"/>
        <s v="2020 - Jan - June"/>
        <s v="2020 - Jan - Sept"/>
        <s v="2020 - All year"/>
        <s v="2021 - January"/>
        <s v="2021 - February"/>
        <s v="2021 - March"/>
        <s v="2021 - Jan - March"/>
      </sharedItems>
    </cacheField>
    <cacheField name="Belgium" numFmtId="3">
      <sharedItems containsSemiMixedTypes="0" containsString="0" containsNumber="1" containsInteger="1" minValue="636" maxValue="14394"/>
    </cacheField>
    <cacheField name="%*" numFmtId="165">
      <sharedItems containsSemiMixedTypes="0" containsString="0" containsNumber="1" minValue="-0.50700000000000001" maxValue="0.62683201803833155"/>
    </cacheField>
    <cacheField name="France" numFmtId="3">
      <sharedItems containsSemiMixedTypes="0" containsString="0" containsNumber="1" containsInteger="1" minValue="276" maxValue="10886"/>
    </cacheField>
    <cacheField name="%*2" numFmtId="165">
      <sharedItems containsSemiMixedTypes="0" containsString="0" containsNumber="1" minValue="-0.67800000000000005" maxValue="2.8298611111111112"/>
    </cacheField>
    <cacheField name="Germany" numFmtId="0">
      <sharedItems count="1">
        <s v="-"/>
      </sharedItems>
    </cacheField>
    <cacheField name="%*3" numFmtId="0">
      <sharedItems/>
    </cacheField>
    <cacheField name="Italy" numFmtId="3">
      <sharedItems containsSemiMixedTypes="0" containsString="0" containsNumber="1" containsInteger="1" minValue="15" maxValue="5053"/>
    </cacheField>
    <cacheField name="%*4" numFmtId="165">
      <sharedItems containsSemiMixedTypes="0" containsString="0" containsNumber="1" minValue="-0.95299999999999996" maxValue="4.4550000000000001"/>
    </cacheField>
    <cacheField name="Netherlands" numFmtId="3">
      <sharedItems containsSemiMixedTypes="0" containsString="0" containsNumber="1" containsInteger="1" minValue="754" maxValue="19727"/>
    </cacheField>
    <cacheField name="%*5" numFmtId="165">
      <sharedItems containsSemiMixedTypes="0" containsString="0" containsNumber="1" minValue="-0.36199999999999999" maxValue="2.316976127320955"/>
    </cacheField>
    <cacheField name="Spain" numFmtId="3">
      <sharedItems containsSemiMixedTypes="0" containsString="0" containsNumber="1" containsInteger="1" minValue="35" maxValue="8509"/>
    </cacheField>
    <cacheField name="%*6" numFmtId="165">
      <sharedItems containsSemiMixedTypes="0" containsString="0" containsNumber="1" minValue="-0.90400000000000003" maxValue="6.51"/>
    </cacheField>
    <cacheField name="Total" numFmtId="3">
      <sharedItems containsSemiMixedTypes="0" containsString="0" containsNumber="1" containsInteger="1" minValue="2167" maxValue="58569"/>
    </cacheField>
    <cacheField name="%*7" numFmtId="165">
      <sharedItems containsSemiMixedTypes="0" containsString="0" containsNumber="1" minValue="-0.45800000000000002" maxValue="1.34421265141318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2837"/>
    <n v="0.23699999999999999"/>
    <n v="6819"/>
    <n v="0.55500000000000005"/>
    <n v="14356"/>
    <n v="5.6000000000000001E-2"/>
    <n v="12535"/>
    <n v="0.11600000000000001"/>
    <n v="5748"/>
    <n v="2.4E-2"/>
    <n v="52295"/>
    <n v="0.157"/>
  </r>
  <r>
    <x v="1"/>
    <n v="15602"/>
    <n v="0.219"/>
    <n v="13377"/>
    <n v="0.06"/>
    <n v="18144"/>
    <n v="0.11799999999999999"/>
    <n v="12993"/>
    <n v="0.193"/>
    <n v="4280"/>
    <n v="3.2000000000000001E-2"/>
    <n v="64396"/>
    <n v="0.13600000000000001"/>
  </r>
  <r>
    <x v="2"/>
    <n v="10400"/>
    <n v="-0.501"/>
    <n v="23063"/>
    <n v="-0.16"/>
    <n v="8520"/>
    <n v="-0.66100000000000003"/>
    <n v="8108"/>
    <n v="-0.46500000000000002"/>
    <n v="12565"/>
    <n v="-0.222"/>
    <n v="62656"/>
    <n v="-0.40200000000000002"/>
  </r>
  <r>
    <x v="3"/>
    <n v="3666"/>
    <n v="-0.83199999999999996"/>
    <n v="17754"/>
    <n v="-0.26"/>
    <n v="811"/>
    <n v="-0.97"/>
    <n v="825"/>
    <n v="-0.94399999999999995"/>
    <n v="1480"/>
    <n v="-0.84"/>
    <n v="24536"/>
    <n v="-0.746"/>
  </r>
  <r>
    <x v="4"/>
    <n v="18677"/>
    <n v="-0.157"/>
    <n v="24664"/>
    <n v="0.23100000000000001"/>
    <n v="25672"/>
    <n v="-0.10299999999999999"/>
    <n v="10023"/>
    <n v="-0.437"/>
    <n v="5018"/>
    <n v="-0.51700000000000002"/>
    <n v="84054"/>
    <n v="-0.151"/>
  </r>
  <r>
    <x v="5"/>
    <n v="29911"/>
    <n v="0.35399999999999998"/>
    <n v="25957"/>
    <n v="0.48499999999999999"/>
    <n v="39088"/>
    <n v="0.372"/>
    <n v="20817"/>
    <n v="0.10199999999999999"/>
    <n v="12619"/>
    <n v="0.13500000000000001"/>
    <n v="128392"/>
    <n v="0.309"/>
  </r>
  <r>
    <x v="6"/>
    <n v="29435"/>
    <n v="0.32300000000000001"/>
    <n v="30210"/>
    <n v="0.54700000000000004"/>
    <n v="36885"/>
    <n v="0.247"/>
    <n v="24191"/>
    <n v="0.16800000000000001"/>
    <n v="13205"/>
    <n v="0.41499999999999998"/>
    <n v="133926"/>
    <n v="0.32100000000000001"/>
  </r>
  <r>
    <x v="7"/>
    <n v="15607"/>
    <n v="0.17499999999999999"/>
    <n v="23277"/>
    <n v="0.59099999999999997"/>
    <n v="16667"/>
    <n v="0.42699999999999999"/>
    <n v="13893"/>
    <n v="0.17399999999999999"/>
    <n v="8423"/>
    <n v="0.318"/>
    <n v="77867"/>
    <n v="0.34699999999999998"/>
  </r>
  <r>
    <x v="8"/>
    <n v="19024"/>
    <n v="0.157"/>
    <n v="18393"/>
    <n v="0.65300000000000002"/>
    <n v="23611"/>
    <n v="0.29899999999999999"/>
    <n v="15822"/>
    <n v="3.5999999999999997E-2"/>
    <n v="13486"/>
    <n v="0.105"/>
    <n v="90336"/>
    <n v="0.23400000000000001"/>
  </r>
  <r>
    <x v="9"/>
    <n v="15060"/>
    <n v="-4.1000000000000002E-2"/>
    <n v="12774"/>
    <n v="0.57299999999999995"/>
    <n v="15681"/>
    <n v="-0.14299999999999999"/>
    <n v="13407"/>
    <n v="-0.18099999999999999"/>
    <n v="7958"/>
    <n v="0.216"/>
    <n v="64880"/>
    <n v="-2E-3"/>
  </r>
  <r>
    <x v="10"/>
    <n v="8307"/>
    <n v="-0.215"/>
    <n v="10346"/>
    <n v="1.347"/>
    <n v="10941"/>
    <n v="0.19500000000000001"/>
    <n v="10815"/>
    <n v="-0.188"/>
    <n v="5445"/>
    <n v="-1.7999999999999999E-2"/>
    <n v="45854"/>
    <n v="6.6000000000000003E-2"/>
  </r>
  <r>
    <x v="11"/>
    <n v="12705"/>
    <n v="0.34499999999999997"/>
    <n v="13670"/>
    <n v="3.698"/>
    <n v="7651"/>
    <n v="0.24399999999999999"/>
    <n v="12773"/>
    <n v="0.182"/>
    <n v="7111"/>
    <n v="0.54700000000000004"/>
    <n v="53910"/>
    <n v="0.59"/>
  </r>
  <r>
    <x v="12"/>
    <n v="38839"/>
    <n v="-0.11799999999999999"/>
    <n v="43259"/>
    <n v="-2.7E-2"/>
    <n v="41020"/>
    <n v="-0.254"/>
    <n v="33636"/>
    <n v="-9.7000000000000003E-2"/>
    <n v="22593"/>
    <n v="-0.128"/>
    <n v="179347"/>
    <n v="-0.13200000000000001"/>
  </r>
  <r>
    <x v="13"/>
    <n v="91093"/>
    <n v="-0.17199999999999999"/>
    <n v="111634"/>
    <n v="5.2999999999999999E-2"/>
    <n v="106591"/>
    <n v="-0.23300000000000001"/>
    <n v="65301"/>
    <n v="-0.26400000000000001"/>
    <n v="41710"/>
    <n v="-0.26400000000000001"/>
    <n v="416329"/>
    <n v="-0.16800000000000001"/>
  </r>
  <r>
    <x v="14"/>
    <n v="155159"/>
    <n v="-4.2000000000000003E-2"/>
    <n v="183514"/>
    <n v="0.21299999999999999"/>
    <n v="183754"/>
    <n v="-7.3999999999999996E-2"/>
    <n v="119207"/>
    <n v="-0.127"/>
    <n v="76824"/>
    <n v="-9.1999999999999998E-2"/>
    <n v="718458"/>
    <n v="-0.02"/>
  </r>
  <r>
    <x v="15"/>
    <n v="191231"/>
    <n v="-3.3000000000000002E-2"/>
    <n v="220304"/>
    <n v="0.32200000000000001"/>
    <n v="218027"/>
    <n v="-0.06"/>
    <n v="156202"/>
    <n v="-0.11799999999999999"/>
    <n v="97338"/>
    <n v="-3.9E-2"/>
    <n v="883102"/>
    <n v="0.01"/>
  </r>
  <r>
    <x v="16"/>
    <n v="10185"/>
    <n v="-0.20659032484225281"/>
    <n v="2978"/>
    <n v="-0.56327907317788539"/>
    <n v="12285"/>
    <n v="-0.14426023962106438"/>
    <n v="7801"/>
    <n v="-0.3776625448743518"/>
    <n v="3482"/>
    <n v="-0.39422407794015313"/>
    <n v="36731"/>
    <n v="-0.29761927526532173"/>
  </r>
  <r>
    <x v="17"/>
    <n v="13476"/>
    <n v="-0.13626458146391485"/>
    <n v="10545"/>
    <n v="-0.21170666068625255"/>
    <n v="19231"/>
    <n v="5.9909611992945422E-2"/>
    <n v="10287"/>
    <n v="-0.20826598937889629"/>
    <n v="2586"/>
    <n v="-0.39579439252336446"/>
    <n v="56125"/>
    <n v="-0.12843965463693396"/>
  </r>
  <r>
    <x v="18"/>
    <n v="21030"/>
    <n v="1.0221153846153848"/>
    <n v="27971"/>
    <n v="0.21280839439795352"/>
    <n v="28916"/>
    <n v="2.3938967136150233"/>
    <n v="15369"/>
    <n v="0.89553527380365061"/>
    <n v="11714"/>
    <n v="-6.7727815360127286E-2"/>
    <n v="105000"/>
    <n v="0.6758171603677221"/>
  </r>
  <r>
    <x v="19"/>
    <n v="44691"/>
    <n v="0.15067329230927684"/>
    <n v="41494"/>
    <n v="-4.08007582237222E-2"/>
    <n v="60432"/>
    <n v="0.47323256947830328"/>
    <n v="33457"/>
    <n v="-5.3216791532881835E-3"/>
    <n v="17782"/>
    <n v="-0.21294206170052676"/>
    <n v="197856"/>
    <n v="0.1032021723251572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688"/>
    <n v="0.53"/>
    <n v="5876"/>
    <n v="0.13700000000000001"/>
    <n v="1241"/>
    <n v="0.76800000000000002"/>
    <n v="2159"/>
    <n v="0.76"/>
    <n v="4472"/>
    <n v="0.129"/>
    <n v="2018"/>
    <n v="0.28399999999999997"/>
    <n v="17454"/>
    <n v="0.22600000000000001"/>
  </r>
  <r>
    <x v="1"/>
    <n v="1752"/>
    <n v="0.126"/>
    <n v="5500"/>
    <n v="-4.9000000000000002E-2"/>
    <n v="1997"/>
    <n v="0.156"/>
    <n v="1810"/>
    <n v="0.57899999999999996"/>
    <n v="3898"/>
    <n v="-4.0000000000000001E-3"/>
    <n v="1776"/>
    <n v="0.38400000000000001"/>
    <n v="16733"/>
    <n v="8.5999999999999993E-2"/>
  </r>
  <r>
    <x v="2"/>
    <n v="1469"/>
    <n v="-3.7999999999999999E-2"/>
    <n v="3526"/>
    <n v="-0.499"/>
    <n v="1526"/>
    <n v="-0.436"/>
    <n v="589"/>
    <n v="-0.59899999999999998"/>
    <n v="4029"/>
    <n v="-0.23599999999999999"/>
    <n v="1152"/>
    <n v="-5.5E-2"/>
    <n v="12291"/>
    <n v="-0.36099999999999999"/>
  </r>
  <r>
    <x v="3"/>
    <n v="956"/>
    <n v="-0.57899999999999996"/>
    <n v="1499"/>
    <n v="-0.78400000000000003"/>
    <n v="1471"/>
    <n v="-0.53400000000000003"/>
    <n v="55"/>
    <n v="-0.96899999999999997"/>
    <n v="5788"/>
    <n v="8.5999999999999993E-2"/>
    <n v="239"/>
    <n v="-0.82299999999999995"/>
    <n v="10008"/>
    <n v="-0.51900000000000002"/>
  </r>
  <r>
    <x v="4"/>
    <n v="2354"/>
    <n v="-0.16400000000000001"/>
    <n v="7419"/>
    <n v="6.0000000000000001E-3"/>
    <n v="2522"/>
    <n v="-0.17699999999999999"/>
    <n v="1410"/>
    <n v="-0.25600000000000001"/>
    <n v="8293"/>
    <n v="0.309"/>
    <n v="1036"/>
    <n v="-0.26400000000000001"/>
    <n v="23034"/>
    <n v="6.0000000000000001E-3"/>
  </r>
  <r>
    <x v="5"/>
    <n v="3690"/>
    <n v="9.6000000000000002E-2"/>
    <n v="12484"/>
    <n v="0.39800000000000002"/>
    <n v="2530"/>
    <n v="-0.22600000000000001"/>
    <n v="2646"/>
    <n v="0.113"/>
    <n v="9847"/>
    <n v="0.51500000000000001"/>
    <n v="1936"/>
    <n v="6.6000000000000003E-2"/>
    <n v="33133"/>
    <n v="0.26200000000000001"/>
  </r>
  <r>
    <x v="6"/>
    <n v="3232"/>
    <n v="4.8000000000000001E-2"/>
    <n v="13092"/>
    <n v="0.13"/>
    <n v="2414"/>
    <n v="-0.14499999999999999"/>
    <n v="3352"/>
    <n v="0.20100000000000001"/>
    <n v="9959"/>
    <n v="0.38"/>
    <n v="3573"/>
    <n v="0.502"/>
    <n v="35622"/>
    <n v="0.192"/>
  </r>
  <r>
    <x v="7"/>
    <n v="3107"/>
    <n v="0.23499999999999999"/>
    <n v="9427"/>
    <n v="0.13200000000000001"/>
    <n v="2181"/>
    <n v="0.29499999999999998"/>
    <n v="1618"/>
    <n v="0.31"/>
    <n v="9349"/>
    <n v="0.46700000000000003"/>
    <n v="3139"/>
    <n v="1.3320000000000001"/>
    <n v="28821"/>
    <n v="0.34200000000000003"/>
  </r>
  <r>
    <x v="8"/>
    <n v="2937"/>
    <n v="8.4000000000000005E-2"/>
    <n v="11319"/>
    <n v="0.23599999999999999"/>
    <n v="2661"/>
    <n v="0.38200000000000001"/>
    <n v="2414"/>
    <n v="0.3"/>
    <n v="8538"/>
    <n v="0.54100000000000004"/>
    <n v="1907"/>
    <n v="-3.2000000000000001E-2"/>
    <n v="29776"/>
    <n v="0.28599999999999998"/>
  </r>
  <r>
    <x v="9"/>
    <n v="2470"/>
    <n v="5.6000000000000001E-2"/>
    <n v="10188"/>
    <n v="0.17100000000000001"/>
    <n v="2124"/>
    <n v="0.13400000000000001"/>
    <n v="1980"/>
    <n v="0.22600000000000001"/>
    <n v="6786"/>
    <n v="0.46600000000000003"/>
    <n v="1995"/>
    <n v="0.34799999999999998"/>
    <n v="25543"/>
    <n v="0.23799999999999999"/>
  </r>
  <r>
    <x v="10"/>
    <n v="2098"/>
    <n v="0.223"/>
    <n v="6431"/>
    <n v="9.4E-2"/>
    <n v="1666"/>
    <n v="6.5000000000000002E-2"/>
    <n v="1588"/>
    <n v="0.13200000000000001"/>
    <n v="5668"/>
    <n v="0.40200000000000002"/>
    <n v="1339"/>
    <n v="-0.11600000000000001"/>
    <n v="18790"/>
    <n v="0.16600000000000001"/>
  </r>
  <r>
    <x v="11"/>
    <n v="2851"/>
    <n v="0.77400000000000002"/>
    <n v="11831"/>
    <n v="0.92300000000000004"/>
    <n v="1593"/>
    <n v="1.167"/>
    <n v="1749"/>
    <n v="-0.25700000000000001"/>
    <n v="8105"/>
    <n v="1.3140000000000001"/>
    <n v="2507"/>
    <n v="0.33400000000000002"/>
    <n v="28636"/>
    <n v="0.76400000000000001"/>
  </r>
  <r>
    <x v="12"/>
    <n v="4909"/>
    <n v="4.8000000000000001E-2"/>
    <n v="14902"/>
    <n v="-0.17199999999999999"/>
    <n v="4764"/>
    <n v="-7.1999999999999995E-2"/>
    <n v="4558"/>
    <n v="0.186"/>
    <n v="12399"/>
    <n v="-5.7000000000000002E-2"/>
    <n v="4946"/>
    <n v="0.214"/>
    <n v="46478"/>
    <n v="-4.9000000000000002E-2"/>
  </r>
  <r>
    <x v="13"/>
    <n v="11909"/>
    <n v="-9.4E-2"/>
    <n v="36304"/>
    <n v="-0.11899999999999999"/>
    <n v="11287"/>
    <n v="-0.22800000000000001"/>
    <n v="8669"/>
    <n v="-0.123"/>
    <n v="36327"/>
    <n v="0.16"/>
    <n v="8157"/>
    <n v="-5.6000000000000001E-2"/>
    <n v="112653"/>
    <n v="-5.1999999999999998E-2"/>
  </r>
  <r>
    <x v="14"/>
    <n v="21185"/>
    <n v="-1.2E-2"/>
    <n v="70142"/>
    <n v="-2E-3"/>
    <n v="18543"/>
    <n v="-0.11899999999999999"/>
    <n v="16053"/>
    <n v="1.7999999999999999E-2"/>
    <n v="64173"/>
    <n v="0.27200000000000002"/>
    <n v="16776"/>
    <n v="0.17"/>
    <n v="206872"/>
    <n v="7.0000000000000007E-2"/>
  </r>
  <r>
    <x v="15"/>
    <n v="28604"/>
    <n v="5.5E-2"/>
    <n v="98592"/>
    <n v="8.3000000000000004E-2"/>
    <n v="23926"/>
    <n v="-5.1999999999999998E-2"/>
    <n v="21370"/>
    <n v="1.0999999999999999E-2"/>
    <n v="84732"/>
    <n v="0.35299999999999998"/>
    <n v="22617"/>
    <n v="0.17699999999999999"/>
    <n v="279841"/>
    <n v="0.13600000000000001"/>
  </r>
  <r>
    <x v="16"/>
    <n v="1483"/>
    <n v="-0.12144549763033174"/>
    <n v="5551"/>
    <n v="-5.5309734513274367E-2"/>
    <n v="1253"/>
    <n v="9.6696212731668396E-3"/>
    <n v="1205"/>
    <n v="-0.4418712366836498"/>
    <n v="4370"/>
    <n v="-2.2808586762075089E-2"/>
    <n v="854"/>
    <n v="-0.57680872150644202"/>
    <n v="14716"/>
    <n v="-0.15686948550475532"/>
  </r>
  <r>
    <x v="17"/>
    <n v="1813"/>
    <n v="3.4817351598173563E-2"/>
    <n v="6462"/>
    <n v="0.1749090909090909"/>
    <n v="1820"/>
    <n v="-8.8632949424136243E-2"/>
    <n v="1368"/>
    <n v="-0.24419889502762426"/>
    <n v="4210"/>
    <n v="8.0041046690610518E-2"/>
    <n v="1104"/>
    <n v="-0.3783783783783784"/>
    <n v="16777"/>
    <n v="2.6295344528775022E-3"/>
  </r>
  <r>
    <x v="18"/>
    <n v="2434"/>
    <n v="0.65690946221919666"/>
    <n v="9190"/>
    <n v="1.6063528077141238"/>
    <n v="2723"/>
    <n v="0.78440366972477071"/>
    <n v="1673"/>
    <n v="1.8404074702886248"/>
    <n v="7423"/>
    <n v="0.84239265326383728"/>
    <n v="1599"/>
    <n v="0.38802083333333326"/>
    <n v="25042"/>
    <n v="1.0374257586852167"/>
  </r>
  <r>
    <x v="19"/>
    <n v="5730"/>
    <n v="0.167243837848849"/>
    <n v="21203"/>
    <n v="0.42282915044960401"/>
    <n v="5796"/>
    <n v="0.21662468513853894"/>
    <n v="4246"/>
    <n v="-6.8451075032909148E-2"/>
    <n v="16003"/>
    <n v="0.2906686023066376"/>
    <n v="3557"/>
    <n v="-0.28083299636069547"/>
    <n v="56535"/>
    <n v="0.2163819441456171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227"/>
    <n v="0.99099999999999999"/>
    <n v="62"/>
    <n v="0.14799999999999999"/>
    <n v="134"/>
    <n v="3.0609999999999999"/>
    <n v="155"/>
    <n v="0.55000000000000004"/>
    <n v="36"/>
    <n v="3.5"/>
    <n v="614"/>
    <n v="0.98699999999999999"/>
  </r>
  <r>
    <x v="1"/>
    <n v="246"/>
    <n v="0.113"/>
    <n v="109"/>
    <n v="-0.60899999999999999"/>
    <n v="164"/>
    <n v="9.2999999999999999E-2"/>
    <n v="520"/>
    <n v="2.6880000000000002"/>
    <n v="30"/>
    <n v="6.5"/>
    <n v="1069"/>
    <n v="0.34499999999999997"/>
  </r>
  <r>
    <x v="2"/>
    <n v="180"/>
    <n v="-0.26800000000000002"/>
    <n v="155"/>
    <n v="-9.9000000000000005E-2"/>
    <n v="110"/>
    <n v="0.66700000000000004"/>
    <n v="609"/>
    <n v="1.4359999999999999"/>
    <n v="75"/>
    <n v="1.0269999999999999"/>
    <n v="1129"/>
    <n v="0.46400000000000002"/>
  </r>
  <r>
    <x v="3"/>
    <n v="80"/>
    <n v="-0.61899999999999999"/>
    <n v="153"/>
    <n v="-0.22700000000000001"/>
    <n v="12"/>
    <n v="-0.9"/>
    <n v="273"/>
    <n v="2.64"/>
    <n v="19"/>
    <n v="-0.32100000000000001"/>
    <n v="537"/>
    <n v="-0.14899999999999999"/>
  </r>
  <r>
    <x v="4"/>
    <n v="243"/>
    <n v="0.24"/>
    <n v="212"/>
    <n v="0.247"/>
    <n v="697"/>
    <n v="3.2759999999999998"/>
    <n v="1426"/>
    <n v="15.976000000000001"/>
    <n v="23"/>
    <n v="-0.14799999999999999"/>
    <n v="2601"/>
    <n v="3.0640000000000001"/>
  </r>
  <r>
    <x v="5"/>
    <n v="364"/>
    <n v="1.1930000000000001"/>
    <n v="354"/>
    <n v="1.6419999999999999"/>
    <n v="234"/>
    <n v="0.72099999999999997"/>
    <n v="264"/>
    <n v="-0.77500000000000002"/>
    <n v="76"/>
    <n v="0.16900000000000001"/>
    <n v="1292"/>
    <n v="-0.22700000000000001"/>
  </r>
  <r>
    <x v="6"/>
    <n v="361"/>
    <n v="0.53"/>
    <n v="367"/>
    <n v="0.48599999999999999"/>
    <n v="290"/>
    <n v="0.48"/>
    <n v="1190"/>
    <n v="0.182"/>
    <n v="115"/>
    <n v="1.018"/>
    <n v="2323"/>
    <n v="0.33300000000000002"/>
  </r>
  <r>
    <x v="7"/>
    <n v="306"/>
    <n v="0.7"/>
    <n v="327"/>
    <n v="1.353"/>
    <n v="856"/>
    <n v="6.6429999999999998"/>
    <n v="243"/>
    <n v="2.423"/>
    <n v="109"/>
    <n v="1.224"/>
    <n v="1841"/>
    <n v="2.3410000000000002"/>
  </r>
  <r>
    <x v="8"/>
    <n v="424"/>
    <n v="0.30099999999999999"/>
    <n v="264"/>
    <n v="1.0469999999999999"/>
    <n v="1497"/>
    <n v="6.7969999999999997"/>
    <n v="438"/>
    <n v="2.8090000000000002"/>
    <n v="126"/>
    <n v="2.6"/>
    <n v="2749"/>
    <n v="2.4489999999999998"/>
  </r>
  <r>
    <x v="9"/>
    <n v="363"/>
    <n v="0.54500000000000004"/>
    <n v="237"/>
    <n v="1.548"/>
    <n v="569"/>
    <n v="1.5980000000000001"/>
    <n v="288"/>
    <n v="-0.49"/>
    <n v="131"/>
    <n v="1.0149999999999999"/>
    <n v="1588"/>
    <n v="0.34899999999999998"/>
  </r>
  <r>
    <x v="10"/>
    <n v="260"/>
    <n v="0.39800000000000002"/>
    <n v="188"/>
    <n v="3.1779999999999999"/>
    <n v="816"/>
    <n v="4.5140000000000002"/>
    <n v="264"/>
    <n v="-0.84899999999999998"/>
    <n v="89"/>
    <n v="-1.0999999999999999E-2"/>
    <n v="1617"/>
    <n v="-0.27100000000000002"/>
  </r>
  <r>
    <x v="11"/>
    <n v="282"/>
    <n v="0.17"/>
    <n v="174"/>
    <n v="4.1180000000000003"/>
    <n v="228"/>
    <n v="0.76700000000000002"/>
    <n v="472"/>
    <n v="-4.4999999999999998E-2"/>
    <n v="104"/>
    <n v="0.73299999999999998"/>
    <n v="1260"/>
    <n v="0.315"/>
  </r>
  <r>
    <x v="12"/>
    <n v="653"/>
    <n v="0.124"/>
    <n v="326"/>
    <n v="-0.35399999999999998"/>
    <n v="408"/>
    <n v="0.63900000000000001"/>
    <n v="1284"/>
    <n v="1.615"/>
    <n v="141"/>
    <n v="1.8779999999999999"/>
    <n v="2812"/>
    <n v="0.5"/>
  </r>
  <r>
    <x v="13"/>
    <n v="1340"/>
    <n v="0.16200000000000001"/>
    <n v="1045"/>
    <n v="3.7999999999999999E-2"/>
    <n v="1351"/>
    <n v="1.022"/>
    <n v="3247"/>
    <n v="0.78300000000000003"/>
    <n v="259"/>
    <n v="0.53300000000000003"/>
    <n v="7242"/>
    <n v="0.503"/>
  </r>
  <r>
    <x v="14"/>
    <n v="2431"/>
    <n v="0.28299999999999997"/>
    <n v="2003"/>
    <n v="0.316"/>
    <n v="3994"/>
    <n v="2.42"/>
    <n v="5118"/>
    <n v="0.69799999999999995"/>
    <n v="609"/>
    <n v="0.96499999999999997"/>
    <n v="14155"/>
    <n v="0.79"/>
  </r>
  <r>
    <x v="15"/>
    <n v="3336"/>
    <n v="0.30499999999999999"/>
    <n v="2602"/>
    <n v="0.53600000000000003"/>
    <n v="5607"/>
    <n v="2.37"/>
    <n v="6142"/>
    <n v="5.5E-2"/>
    <n v="933"/>
    <n v="0.77700000000000002"/>
    <n v="18620"/>
    <n v="0.51800000000000002"/>
  </r>
  <r>
    <x v="16"/>
    <n v="183"/>
    <n v="-0.19383259911894268"/>
    <n v="83"/>
    <n v="0.33870967741935476"/>
    <n v="197"/>
    <n v="0.4701492537313432"/>
    <n v="211"/>
    <n v="0.3612903225806452"/>
    <n v="164"/>
    <n v="3.5555555555555554"/>
    <n v="838"/>
    <n v="0.3648208469055374"/>
  </r>
  <r>
    <x v="17"/>
    <n v="341"/>
    <n v="0.38617886178861793"/>
    <n v="143"/>
    <n v="0.31192660550458706"/>
    <n v="324"/>
    <n v="0.97560975609756095"/>
    <n v="262"/>
    <n v="-0.49615384615384617"/>
    <n v="94"/>
    <n v="2.1333333333333333"/>
    <n v="1164"/>
    <n v="8.8868101028999114E-2"/>
  </r>
  <r>
    <x v="18"/>
    <n v="331"/>
    <n v="0.8388888888888888"/>
    <n v="388"/>
    <n v="1.5032258064516131"/>
    <n v="486"/>
    <n v="3.418181818181818"/>
    <n v="687"/>
    <n v="0.12807881773399021"/>
    <n v="296"/>
    <n v="2.9466666666666668"/>
    <n v="2188"/>
    <n v="0.93799822852081483"/>
  </r>
  <r>
    <x v="19"/>
    <n v="855"/>
    <n v="0.30934150076569678"/>
    <n v="614"/>
    <n v="0.8834355828220859"/>
    <n v="1007"/>
    <n v="1.4681372549019609"/>
    <n v="1160"/>
    <n v="-9.6573208722741444E-2"/>
    <n v="554"/>
    <n v="2.9290780141843973"/>
    <n v="4190"/>
    <n v="0.4900426742532004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881"/>
    <n v="-4.7E-2"/>
    <n v="770"/>
    <n v="-0.22900000000000001"/>
    <x v="0"/>
    <s v="-"/>
    <n v="1080"/>
    <n v="4.4550000000000001"/>
    <n v="1046"/>
    <n v="0.57799999999999996"/>
    <n v="895"/>
    <n v="0.93300000000000005"/>
    <n v="4672"/>
    <n v="0.439"/>
  </r>
  <r>
    <x v="1"/>
    <n v="953"/>
    <n v="0.17699999999999999"/>
    <n v="816"/>
    <n v="-0.32300000000000001"/>
    <x v="0"/>
    <s v="-"/>
    <n v="632"/>
    <n v="2.5910000000000002"/>
    <n v="877"/>
    <n v="0.23300000000000001"/>
    <n v="850"/>
    <n v="0.78600000000000003"/>
    <n v="4128"/>
    <n v="0.222"/>
  </r>
  <r>
    <x v="2"/>
    <n v="887"/>
    <n v="0.19400000000000001"/>
    <n v="576"/>
    <n v="-0.622"/>
    <x v="0"/>
    <s v="-"/>
    <n v="112"/>
    <n v="-0.217"/>
    <n v="754"/>
    <n v="-0.36199999999999999"/>
    <n v="643"/>
    <n v="1.8080000000000001"/>
    <n v="2972"/>
    <n v="-0.222"/>
  </r>
  <r>
    <x v="3"/>
    <n v="636"/>
    <n v="-0.50700000000000001"/>
    <n v="276"/>
    <n v="-0.67800000000000005"/>
    <x v="0"/>
    <s v="-"/>
    <n v="15"/>
    <n v="-0.95299999999999996"/>
    <n v="1205"/>
    <n v="0.03"/>
    <n v="35"/>
    <n v="-0.90400000000000003"/>
    <n v="2167"/>
    <n v="-0.45800000000000002"/>
  </r>
  <r>
    <x v="4"/>
    <n v="1286"/>
    <n v="-0.28100000000000003"/>
    <n v="773"/>
    <n v="-0.32100000000000001"/>
    <x v="0"/>
    <s v="-"/>
    <n v="257"/>
    <n v="0.08"/>
    <n v="1541"/>
    <n v="0.24199999999999999"/>
    <n v="302"/>
    <n v="0.35399999999999998"/>
    <n v="4159"/>
    <n v="-0.10199999999999999"/>
  </r>
  <r>
    <x v="5"/>
    <n v="1878"/>
    <n v="-0.16500000000000001"/>
    <n v="1204"/>
    <n v="-0.27300000000000002"/>
    <x v="0"/>
    <s v="-"/>
    <n v="427"/>
    <n v="0.10299999999999999"/>
    <n v="2315"/>
    <n v="0.82899999999999996"/>
    <n v="699"/>
    <n v="0.25900000000000001"/>
    <n v="6523"/>
    <n v="6.7000000000000004E-2"/>
  </r>
  <r>
    <x v="6"/>
    <n v="1725"/>
    <n v="-8.2000000000000003E-2"/>
    <n v="1409"/>
    <n v="-0.221"/>
    <x v="0"/>
    <s v="-"/>
    <n v="485"/>
    <n v="0.55900000000000005"/>
    <n v="2620"/>
    <n v="0.85399999999999998"/>
    <n v="1721"/>
    <n v="1.073"/>
    <n v="7960"/>
    <n v="0.27500000000000002"/>
  </r>
  <r>
    <x v="7"/>
    <n v="1648"/>
    <n v="0.161"/>
    <n v="856"/>
    <n v="8.0000000000000002E-3"/>
    <x v="0"/>
    <s v="-"/>
    <n v="250"/>
    <n v="1.381"/>
    <n v="2208"/>
    <n v="0.91200000000000003"/>
    <n v="1840"/>
    <n v="6.51"/>
    <n v="6802"/>
    <n v="0.80300000000000005"/>
  </r>
  <r>
    <x v="8"/>
    <n v="1411"/>
    <n v="-0.10299999999999999"/>
    <n v="1094"/>
    <n v="-0.13400000000000001"/>
    <x v="0"/>
    <s v="-"/>
    <n v="433"/>
    <n v="2.0070000000000001"/>
    <n v="2466"/>
    <n v="1.1200000000000001"/>
    <n v="490"/>
    <n v="-0.39800000000000002"/>
    <n v="5894"/>
    <n v="0.189"/>
  </r>
  <r>
    <x v="9"/>
    <n v="1231"/>
    <n v="-7.8E-2"/>
    <n v="1085"/>
    <n v="-0.106"/>
    <x v="0"/>
    <s v="-"/>
    <n v="336"/>
    <n v="0.89800000000000002"/>
    <n v="1668"/>
    <n v="0.86799999999999999"/>
    <n v="516"/>
    <n v="1.234"/>
    <n v="4836"/>
    <n v="0.25600000000000001"/>
  </r>
  <r>
    <x v="10"/>
    <n v="923"/>
    <n v="-0.106"/>
    <n v="877"/>
    <n v="0.27300000000000002"/>
    <x v="0"/>
    <s v="-"/>
    <n v="481"/>
    <n v="-8.5999999999999993E-2"/>
    <n v="1940"/>
    <n v="1.3520000000000001"/>
    <n v="230"/>
    <n v="-0.442"/>
    <n v="4451"/>
    <n v="0.27800000000000002"/>
  </r>
  <r>
    <x v="11"/>
    <n v="935"/>
    <n v="-1.7999999999999999E-2"/>
    <n v="1150"/>
    <n v="0.75"/>
    <x v="0"/>
    <s v="-"/>
    <n v="545"/>
    <n v="-0.54300000000000004"/>
    <n v="1087"/>
    <n v="6.4000000000000001E-2"/>
    <n v="288"/>
    <n v="-0.61399999999999999"/>
    <n v="4005"/>
    <n v="-0.124"/>
  </r>
  <r>
    <x v="12"/>
    <n v="2721"/>
    <n v="9.9000000000000005E-2"/>
    <n v="2162"/>
    <n v="-0.42"/>
    <x v="0"/>
    <s v="-"/>
    <n v="1824"/>
    <n v="2.528"/>
    <n v="2677"/>
    <n v="4.7E-2"/>
    <n v="2388"/>
    <n v="1.0449999999999999"/>
    <n v="11772"/>
    <n v="0.127"/>
  </r>
  <r>
    <x v="13"/>
    <n v="6521"/>
    <n v="-0.16500000000000001"/>
    <n v="4415"/>
    <n v="-0.40100000000000002"/>
    <x v="0"/>
    <s v="-"/>
    <n v="2523"/>
    <n v="0.73"/>
    <n v="7738"/>
    <n v="0.24099999999999999"/>
    <n v="3424"/>
    <n v="0.48199999999999998"/>
    <n v="24621"/>
    <n v="-2.1999999999999999E-2"/>
  </r>
  <r>
    <x v="14"/>
    <n v="11305"/>
    <n v="-0.108"/>
    <n v="7774"/>
    <n v="-0.312"/>
    <x v="0"/>
    <s v="-"/>
    <n v="3691"/>
    <n v="0.82899999999999996"/>
    <n v="15032"/>
    <n v="0.50900000000000001"/>
    <n v="7475"/>
    <n v="0.78"/>
    <n v="45277"/>
    <n v="0.127"/>
  </r>
  <r>
    <x v="15"/>
    <n v="14394"/>
    <n v="-0.1"/>
    <n v="10886"/>
    <n v="-0.214"/>
    <x v="0"/>
    <s v="-"/>
    <n v="5053"/>
    <n v="0.29099999999999998"/>
    <n v="19727"/>
    <n v="0.55300000000000005"/>
    <n v="8509"/>
    <n v="0.52200000000000002"/>
    <n v="58569"/>
    <n v="0.125"/>
  </r>
  <r>
    <x v="16"/>
    <n v="893"/>
    <n v="1.3620885357548351E-2"/>
    <n v="735"/>
    <n v="-4.5454545454545414E-2"/>
    <x v="0"/>
    <s v="-"/>
    <n v="272"/>
    <n v="-0.74814814814814823"/>
    <n v="1761"/>
    <n v="0.68355640535372841"/>
    <n v="200"/>
    <n v="-0.77653631284916202"/>
    <n v="3861"/>
    <n v="-0.17358732876712324"/>
  </r>
  <r>
    <x v="17"/>
    <n v="1025"/>
    <n v="7.5550891920251884E-2"/>
    <n v="1103"/>
    <n v="0.35171568627450989"/>
    <x v="0"/>
    <s v="-"/>
    <n v="295"/>
    <n v="-0.53322784810126578"/>
    <n v="1799"/>
    <n v="1.0513112884834666"/>
    <n v="253"/>
    <n v="-0.70235294117647062"/>
    <n v="4475"/>
    <n v="8.4060077519379828E-2"/>
  </r>
  <r>
    <x v="18"/>
    <n v="1443"/>
    <n v="0.62683201803833155"/>
    <n v="2206"/>
    <n v="2.8298611111111112"/>
    <x v="0"/>
    <s v="-"/>
    <n v="369"/>
    <n v="2.2946428571428572"/>
    <n v="2501"/>
    <n v="2.316976127320955"/>
    <n v="448"/>
    <n v="-0.30326594090202175"/>
    <n v="6967"/>
    <n v="1.3442126514131898"/>
  </r>
  <r>
    <x v="19"/>
    <n v="3361"/>
    <n v="0.2352076442484381"/>
    <n v="4044"/>
    <n v="0.87049028677150786"/>
    <x v="0"/>
    <s v="-"/>
    <n v="936"/>
    <n v="-0.48684210526315785"/>
    <n v="6061"/>
    <n v="1.2641016062756818"/>
    <n v="901"/>
    <n v="-0.62269681742043548"/>
    <n v="15303"/>
    <n v="0.299949031600407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CFBFDE-0C48-4CB4-9D2F-9A20CF515FA8}" name="PivotTable2" cacheId="3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4">
  <location ref="A1:G4" firstHeaderRow="0" firstDataRow="1" firstDataCol="1"/>
  <pivotFields count="13">
    <pivotField axis="axisRow" showAll="0">
      <items count="31">
        <item h="1" x="15"/>
        <item h="1" x="3"/>
        <item h="1" x="7"/>
        <item h="1" x="11"/>
        <item h="1" x="1"/>
        <item h="1" x="13"/>
        <item x="12"/>
        <item h="1" x="14"/>
        <item h="1" x="0"/>
        <item h="1" x="6"/>
        <item h="1" x="5"/>
        <item h="1" x="2"/>
        <item h="1" x="4"/>
        <item h="1" x="9"/>
        <item h="1" x="8"/>
        <item h="1" x="10"/>
        <item h="1" x="17"/>
        <item x="19"/>
        <item h="1" x="16"/>
        <item h="1" x="18"/>
        <item h="1" f="1" x="20"/>
        <item h="1" f="1" x="21"/>
        <item h="1" f="1" x="22"/>
        <item h="1" f="1" x="23"/>
        <item h="1" f="1" x="24"/>
        <item h="1" f="1" x="25"/>
        <item h="1" f="1" x="26"/>
        <item h="1" f="1" x="27"/>
        <item h="1" f="1" x="28"/>
        <item h="1" f="1" x="29"/>
        <item t="default"/>
      </items>
    </pivotField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</pivotFields>
  <rowFields count="1">
    <field x="0"/>
  </rowFields>
  <rowItems count="3">
    <i>
      <x v="6"/>
    </i>
    <i>
      <x v="17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France" fld="1" baseField="0" baseItem="0"/>
    <dataField name="Sum of Germany" fld="3" baseField="0" baseItem="0"/>
    <dataField name="Sum of Italy" fld="5" baseField="0" baseItem="0"/>
    <dataField name="Sum of Spain" fld="7" baseField="0" baseItem="0"/>
    <dataField name="Sum of UK" fld="9" baseField="0" baseItem="0"/>
    <dataField name="Sum of Total" fld="11" baseField="0" baseItem="0"/>
  </dataFields>
  <chartFormats count="6">
    <chartFormat chart="2" format="3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6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3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2" format="38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2" format="39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2" format="40" series="1">
      <pivotArea type="data" outline="0" fieldPosition="0">
        <references count="1">
          <reference field="4294967294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EC934B-FABA-4EF0-A4C9-A57D4EE56F20}" name="PivotTable3" cacheId="3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11">
  <location ref="A1:H4" firstHeaderRow="0" firstDataRow="1" firstDataCol="1"/>
  <pivotFields count="15">
    <pivotField axis="axisRow" showAll="0">
      <items count="21">
        <item h="1" x="15"/>
        <item h="1" x="3"/>
        <item h="1" x="7"/>
        <item h="1" x="11"/>
        <item h="1" x="1"/>
        <item h="1" x="13"/>
        <item x="12"/>
        <item h="1" x="14"/>
        <item h="1" x="0"/>
        <item h="1" x="6"/>
        <item h="1" x="5"/>
        <item h="1" x="2"/>
        <item h="1" x="4"/>
        <item h="1" x="9"/>
        <item h="1" x="8"/>
        <item h="1" x="10"/>
        <item h="1" x="17"/>
        <item x="19"/>
        <item h="1" x="16"/>
        <item h="1" x="18"/>
        <item t="default"/>
      </items>
    </pivotField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</pivotFields>
  <rowFields count="1">
    <field x="0"/>
  </rowFields>
  <rowItems count="3">
    <i>
      <x v="6"/>
    </i>
    <i>
      <x v="17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Belgium" fld="1" baseField="0" baseItem="0"/>
    <dataField name="Sum of France" fld="3" baseField="0" baseItem="0"/>
    <dataField name="Sum of Germany" fld="5" baseField="0" baseItem="0"/>
    <dataField name="Sum of Italy" fld="7" baseField="0" baseItem="0"/>
    <dataField name="Sum of Netherlands" fld="9" baseField="0" baseItem="0"/>
    <dataField name="Sum of Spain" fld="11" baseField="0" baseItem="0"/>
    <dataField name="Sum of Total" fld="13" baseField="0" baseItem="0"/>
  </dataFields>
  <chartFormats count="21">
    <chartFormat chart="2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16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2" format="17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2" format="18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2" format="19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2" format="20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8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3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8" format="31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8" format="32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8" format="33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8" format="34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10" format="4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44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10" format="45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10" format="46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10" format="47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10" format="48" series="1">
      <pivotArea type="data" outline="0" fieldPosition="0">
        <references count="1">
          <reference field="4294967294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7F780B-63E1-46AF-81D9-62A2D1C97466}" name="PivotTable5" cacheId="32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7">
  <location ref="A1:G4" firstHeaderRow="0" firstDataRow="1" firstDataCol="1"/>
  <pivotFields count="13">
    <pivotField axis="axisRow" showAll="0">
      <items count="21">
        <item h="1" x="15"/>
        <item h="1" x="3"/>
        <item h="1" x="7"/>
        <item h="1" x="11"/>
        <item h="1" x="1"/>
        <item h="1" x="13"/>
        <item x="12"/>
        <item h="1" x="14"/>
        <item h="1" x="0"/>
        <item h="1" x="6"/>
        <item h="1" x="5"/>
        <item h="1" x="2"/>
        <item h="1" x="4"/>
        <item h="1" x="9"/>
        <item h="1" x="8"/>
        <item h="1" x="10"/>
        <item h="1" x="17"/>
        <item x="19"/>
        <item h="1" x="16"/>
        <item h="1" x="18"/>
        <item t="default"/>
      </items>
    </pivotField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</pivotFields>
  <rowFields count="1">
    <field x="0"/>
  </rowFields>
  <rowItems count="3">
    <i>
      <x v="6"/>
    </i>
    <i>
      <x v="17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France" fld="1" baseField="0" baseItem="0"/>
    <dataField name="Sum of Germany" fld="3" baseField="0" baseItem="0"/>
    <dataField name="Sum of Italy" fld="5" baseField="0" baseItem="0"/>
    <dataField name="Sum of Spain" fld="7" baseField="0" baseItem="0"/>
    <dataField name="Sum of UK" fld="9" baseField="0" baseItem="0"/>
    <dataField name="Sum of Total" fld="11" baseField="0" baseItem="0"/>
  </dataFields>
  <chartFormats count="6">
    <chartFormat chart="6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3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38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6" format="39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6" format="40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6" format="41" series="1">
      <pivotArea type="data" outline="0" fieldPosition="0">
        <references count="1">
          <reference field="4294967294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62AB85-1DFB-419A-9095-C54EE2BC6EFE}" name="PivotTable6" cacheId="33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8">
  <location ref="A1:G4" firstHeaderRow="0" firstDataRow="1" firstDataCol="1"/>
  <pivotFields count="15">
    <pivotField axis="axisRow" showAll="0">
      <items count="21">
        <item h="1" x="15"/>
        <item h="1" x="3"/>
        <item h="1" x="7"/>
        <item h="1" x="11"/>
        <item h="1" x="1"/>
        <item h="1" x="13"/>
        <item x="12"/>
        <item h="1" x="14"/>
        <item h="1" x="0"/>
        <item h="1" x="6"/>
        <item h="1" x="5"/>
        <item h="1" x="2"/>
        <item h="1" x="4"/>
        <item h="1" x="9"/>
        <item h="1" x="8"/>
        <item h="1" x="10"/>
        <item h="1" x="17"/>
        <item x="19"/>
        <item h="1" x="16"/>
        <item h="1" x="18"/>
        <item t="default"/>
      </items>
    </pivotField>
    <pivotField dataField="1" numFmtId="3" showAll="0"/>
    <pivotField numFmtId="165" showAll="0"/>
    <pivotField dataField="1" numFmtId="3" showAll="0"/>
    <pivotField numFmtId="165" showAll="0"/>
    <pivotField showAll="0">
      <items count="2">
        <item x="0"/>
        <item t="default"/>
      </items>
    </pivotField>
    <pivotField showAll="0"/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  <pivotField dataField="1" numFmtId="3" showAll="0"/>
    <pivotField numFmtId="165" showAll="0"/>
  </pivotFields>
  <rowFields count="1">
    <field x="0"/>
  </rowFields>
  <rowItems count="3">
    <i>
      <x v="6"/>
    </i>
    <i>
      <x v="17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Belgium" fld="1" baseField="0" baseItem="0"/>
    <dataField name="Sum of France" fld="3" baseField="0" baseItem="0"/>
    <dataField name="Sum of Italy" fld="7" baseField="0" baseItem="0"/>
    <dataField name="Sum of Netherlands" fld="9" baseField="0" baseItem="0"/>
    <dataField name="Sum of Spain" fld="11" baseField="0" baseItem="0"/>
    <dataField name="Sum of Total" fld="13" baseField="0" baseItem="0"/>
  </dataFields>
  <chartFormats count="6">
    <chartFormat chart="7" format="3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3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39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7" format="40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7" format="41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7" format="42" series="1">
      <pivotArea type="data" outline="0" fieldPosition="0">
        <references count="1">
          <reference field="4294967294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25"/>
  <sheetViews>
    <sheetView showGridLines="0" tabSelected="1" zoomScale="90" zoomScaleNormal="90" workbookViewId="0"/>
  </sheetViews>
  <sheetFormatPr defaultColWidth="8.7109375" defaultRowHeight="12.75" x14ac:dyDescent="0.2"/>
  <cols>
    <col min="1" max="1" width="3.7109375" style="14" customWidth="1"/>
    <col min="2" max="2" width="14.5703125" style="15" customWidth="1"/>
    <col min="3" max="16384" width="8.7109375" style="14"/>
  </cols>
  <sheetData>
    <row r="2" spans="2:2" x14ac:dyDescent="0.2">
      <c r="B2" s="15" t="s">
        <v>9</v>
      </c>
    </row>
    <row r="3" spans="2:2" x14ac:dyDescent="0.2">
      <c r="B3" s="15" t="s">
        <v>77</v>
      </c>
    </row>
    <row r="5" spans="2:2" x14ac:dyDescent="0.2">
      <c r="B5" s="25" t="s">
        <v>33</v>
      </c>
    </row>
    <row r="7" spans="2:2" x14ac:dyDescent="0.2">
      <c r="B7" s="25" t="s">
        <v>32</v>
      </c>
    </row>
    <row r="8" spans="2:2" x14ac:dyDescent="0.2">
      <c r="B8" s="14"/>
    </row>
    <row r="9" spans="2:2" x14ac:dyDescent="0.2">
      <c r="B9" s="25" t="s">
        <v>30</v>
      </c>
    </row>
    <row r="10" spans="2:2" x14ac:dyDescent="0.2">
      <c r="B10" s="14"/>
    </row>
    <row r="11" spans="2:2" x14ac:dyDescent="0.2">
      <c r="B11" s="25" t="s">
        <v>31</v>
      </c>
    </row>
    <row r="12" spans="2:2" x14ac:dyDescent="0.2">
      <c r="B12" s="25"/>
    </row>
    <row r="13" spans="2:2" x14ac:dyDescent="0.2">
      <c r="B13" s="25" t="s">
        <v>83</v>
      </c>
    </row>
    <row r="14" spans="2:2" x14ac:dyDescent="0.2">
      <c r="B14" s="25"/>
    </row>
    <row r="15" spans="2:2" x14ac:dyDescent="0.2">
      <c r="B15" s="15" t="s">
        <v>10</v>
      </c>
    </row>
    <row r="16" spans="2:2" x14ac:dyDescent="0.2">
      <c r="B16" s="14" t="s">
        <v>42</v>
      </c>
    </row>
    <row r="18" spans="2:3" x14ac:dyDescent="0.2">
      <c r="B18" s="15" t="s">
        <v>11</v>
      </c>
    </row>
    <row r="19" spans="2:3" x14ac:dyDescent="0.2">
      <c r="B19" s="77" t="s">
        <v>84</v>
      </c>
    </row>
    <row r="21" spans="2:3" x14ac:dyDescent="0.2">
      <c r="B21" s="15" t="s">
        <v>65</v>
      </c>
    </row>
    <row r="22" spans="2:3" x14ac:dyDescent="0.2">
      <c r="B22" s="37" t="s">
        <v>59</v>
      </c>
      <c r="C22" s="37" t="s">
        <v>66</v>
      </c>
    </row>
    <row r="23" spans="2:3" x14ac:dyDescent="0.2">
      <c r="B23" s="14" t="s">
        <v>60</v>
      </c>
      <c r="C23" s="14" t="s">
        <v>40</v>
      </c>
    </row>
    <row r="24" spans="2:3" x14ac:dyDescent="0.2">
      <c r="B24" s="14" t="s">
        <v>69</v>
      </c>
      <c r="C24" s="14" t="s">
        <v>70</v>
      </c>
    </row>
    <row r="25" spans="2:3" x14ac:dyDescent="0.2">
      <c r="B25" s="15" t="s">
        <v>0</v>
      </c>
      <c r="C25" s="14" t="s">
        <v>78</v>
      </c>
    </row>
  </sheetData>
  <hyperlinks>
    <hyperlink ref="B7" location="'Mopeds - (ICE &amp; Electrics)'!A1" display="Monthly registrations of mopeds. Internal combustion engine and electric vehicles" xr:uid="{00000000-0004-0000-0000-000001000000}"/>
    <hyperlink ref="B5" location="'Motorcycles - (ICE &amp; Electrics)'!A1" display="Monthly registrations of motorcycles. Internal combustion engine and electric vehicles" xr:uid="{50030EE8-2F87-4C99-8F0E-FE221C209C5A}"/>
    <hyperlink ref="B11" location="' Mopeds (Electrics)'!A1" display="Monthly registrations of mopeds. Electric vehicles" xr:uid="{0B9D603F-3546-49B9-9083-8E5310952405}"/>
    <hyperlink ref="B9" location="'Motorcycles (Electrics)'!A1" display="Monthly registrations of motorcycles. Electric vehicles" xr:uid="{72F840EB-E13B-4E46-B72F-C1F00A59B1CB}"/>
    <hyperlink ref="B13" location="Cumulative!A1" display="Cumulative new registrations of L-category vehicles" xr:uid="{DB84D65A-1F17-4B3B-80D4-19332E1CD719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3D9B-A317-4FB3-90C1-70EEBFEE7D39}">
  <dimension ref="A1:G4"/>
  <sheetViews>
    <sheetView workbookViewId="0"/>
  </sheetViews>
  <sheetFormatPr defaultRowHeight="15" x14ac:dyDescent="0.25"/>
  <cols>
    <col min="1" max="1" width="16.5703125" bestFit="1" customWidth="1"/>
    <col min="2" max="2" width="15" bestFit="1" customWidth="1"/>
    <col min="3" max="3" width="13.5703125" bestFit="1" customWidth="1"/>
    <col min="4" max="4" width="11.42578125" bestFit="1" customWidth="1"/>
    <col min="5" max="5" width="18.85546875" bestFit="1" customWidth="1"/>
    <col min="6" max="6" width="12.42578125" bestFit="1" customWidth="1"/>
    <col min="7" max="8" width="12" bestFit="1" customWidth="1"/>
  </cols>
  <sheetData>
    <row r="1" spans="1:7" x14ac:dyDescent="0.25">
      <c r="A1" s="29" t="s">
        <v>43</v>
      </c>
      <c r="B1" s="27" t="s">
        <v>51</v>
      </c>
      <c r="C1" s="27" t="s">
        <v>45</v>
      </c>
      <c r="D1" s="27" t="s">
        <v>47</v>
      </c>
      <c r="E1" s="27" t="s">
        <v>52</v>
      </c>
      <c r="F1" s="27" t="s">
        <v>48</v>
      </c>
      <c r="G1" s="27" t="s">
        <v>50</v>
      </c>
    </row>
    <row r="2" spans="1:7" x14ac:dyDescent="0.25">
      <c r="A2" s="30" t="s">
        <v>35</v>
      </c>
      <c r="B2" s="31">
        <v>2721</v>
      </c>
      <c r="C2" s="31">
        <v>2162</v>
      </c>
      <c r="D2" s="31">
        <v>1824</v>
      </c>
      <c r="E2" s="31">
        <v>2677</v>
      </c>
      <c r="F2" s="31">
        <v>2388</v>
      </c>
      <c r="G2" s="31">
        <v>11772</v>
      </c>
    </row>
    <row r="3" spans="1:7" x14ac:dyDescent="0.25">
      <c r="A3" s="30" t="s">
        <v>38</v>
      </c>
      <c r="B3" s="31">
        <v>3361</v>
      </c>
      <c r="C3" s="31">
        <v>4044</v>
      </c>
      <c r="D3" s="31">
        <v>936</v>
      </c>
      <c r="E3" s="31">
        <v>6061</v>
      </c>
      <c r="F3" s="31">
        <v>901</v>
      </c>
      <c r="G3" s="31">
        <v>15303</v>
      </c>
    </row>
    <row r="4" spans="1:7" x14ac:dyDescent="0.25">
      <c r="A4" s="30" t="s">
        <v>44</v>
      </c>
      <c r="B4" s="31">
        <v>6082</v>
      </c>
      <c r="C4" s="31">
        <v>6206</v>
      </c>
      <c r="D4" s="31">
        <v>2760</v>
      </c>
      <c r="E4" s="31">
        <v>8738</v>
      </c>
      <c r="F4" s="31">
        <v>3289</v>
      </c>
      <c r="G4" s="31">
        <v>27075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E94D-CD42-46C6-81DB-D3EBCC6929C9}">
  <sheetPr>
    <pageSetUpPr fitToPage="1"/>
  </sheetPr>
  <dimension ref="A1:S32"/>
  <sheetViews>
    <sheetView showGridLines="0" zoomScale="90" zoomScaleNormal="90" workbookViewId="0"/>
  </sheetViews>
  <sheetFormatPr defaultColWidth="17.7109375" defaultRowHeight="12.75" x14ac:dyDescent="0.2"/>
  <cols>
    <col min="1" max="1" width="3.7109375" style="14" customWidth="1"/>
    <col min="2" max="2" width="14.7109375" style="15" customWidth="1"/>
    <col min="3" max="3" width="10.7109375" style="14" customWidth="1"/>
    <col min="4" max="4" width="6.7109375" style="14" customWidth="1"/>
    <col min="5" max="5" width="10.7109375" style="14" customWidth="1"/>
    <col min="6" max="6" width="6.7109375" style="14" customWidth="1"/>
    <col min="7" max="7" width="10.7109375" style="14" customWidth="1"/>
    <col min="8" max="8" width="6.7109375" style="14" customWidth="1"/>
    <col min="9" max="9" width="10.7109375" style="14" customWidth="1"/>
    <col min="10" max="10" width="6.7109375" style="14" customWidth="1"/>
    <col min="11" max="11" width="10.7109375" style="14" customWidth="1"/>
    <col min="12" max="12" width="6.7109375" style="14" customWidth="1"/>
    <col min="13" max="13" width="10.7109375" style="14" customWidth="1"/>
    <col min="14" max="14" width="6.7109375" style="14" customWidth="1"/>
    <col min="15" max="15" width="9" style="14" customWidth="1"/>
    <col min="16" max="16" width="14.42578125" style="14" customWidth="1"/>
    <col min="17" max="17" width="10.7109375" style="14" customWidth="1"/>
    <col min="18" max="19" width="6.7109375" style="14" customWidth="1"/>
    <col min="20" max="20" width="6.5703125" style="14" customWidth="1"/>
    <col min="21" max="21" width="9.85546875" style="14" customWidth="1"/>
    <col min="22" max="22" width="7" style="14" bestFit="1" customWidth="1"/>
    <col min="23" max="16384" width="17.7109375" style="14"/>
  </cols>
  <sheetData>
    <row r="1" spans="1:16" x14ac:dyDescent="0.2">
      <c r="A1" s="16"/>
      <c r="B1" s="17"/>
      <c r="C1" s="16"/>
      <c r="D1" s="16"/>
      <c r="E1" s="16"/>
    </row>
    <row r="2" spans="1:16" x14ac:dyDescent="0.2">
      <c r="A2" s="10"/>
      <c r="B2" s="9" t="s">
        <v>80</v>
      </c>
      <c r="C2" s="10"/>
      <c r="D2" s="11"/>
      <c r="E2" s="12"/>
      <c r="F2" s="13"/>
      <c r="G2" s="13"/>
      <c r="H2" s="13"/>
      <c r="I2" s="13"/>
    </row>
    <row r="3" spans="1:16" x14ac:dyDescent="0.2">
      <c r="A3" s="10"/>
      <c r="B3" s="15" t="s">
        <v>7</v>
      </c>
      <c r="C3" s="10"/>
      <c r="D3" s="11"/>
      <c r="E3" s="12"/>
      <c r="F3" s="13"/>
      <c r="G3" s="13"/>
    </row>
    <row r="4" spans="1:16" x14ac:dyDescent="0.2">
      <c r="A4" s="10"/>
      <c r="B4" s="9"/>
      <c r="C4" s="10"/>
      <c r="D4" s="11"/>
      <c r="E4" s="12"/>
      <c r="F4" s="13"/>
      <c r="G4" s="13"/>
    </row>
    <row r="5" spans="1:16" ht="24.6" customHeight="1" x14ac:dyDescent="0.2">
      <c r="A5" s="10"/>
      <c r="B5" s="38" t="s">
        <v>12</v>
      </c>
      <c r="C5" s="8" t="s">
        <v>2</v>
      </c>
      <c r="D5" s="7" t="s">
        <v>34</v>
      </c>
      <c r="E5" s="6" t="s">
        <v>3</v>
      </c>
      <c r="F5" s="7" t="s">
        <v>34</v>
      </c>
      <c r="G5" s="6" t="s">
        <v>4</v>
      </c>
      <c r="H5" s="7" t="s">
        <v>34</v>
      </c>
      <c r="I5" s="6" t="s">
        <v>6</v>
      </c>
      <c r="J5" s="7" t="s">
        <v>34</v>
      </c>
      <c r="K5" s="6" t="s">
        <v>8</v>
      </c>
      <c r="L5" s="7" t="s">
        <v>34</v>
      </c>
      <c r="M5" s="6" t="s">
        <v>16</v>
      </c>
      <c r="N5" s="7" t="s">
        <v>34</v>
      </c>
    </row>
    <row r="6" spans="1:16" x14ac:dyDescent="0.2">
      <c r="A6" s="10"/>
      <c r="B6" s="39" t="s">
        <v>13</v>
      </c>
      <c r="C6" s="3">
        <v>12837</v>
      </c>
      <c r="D6" s="40">
        <v>0.23699999999999999</v>
      </c>
      <c r="E6" s="3">
        <v>6819</v>
      </c>
      <c r="F6" s="40">
        <v>0.55500000000000005</v>
      </c>
      <c r="G6" s="3">
        <v>14356</v>
      </c>
      <c r="H6" s="40">
        <v>5.6000000000000001E-2</v>
      </c>
      <c r="I6" s="3">
        <v>12535</v>
      </c>
      <c r="J6" s="40">
        <v>0.11600000000000001</v>
      </c>
      <c r="K6" s="3">
        <v>5748</v>
      </c>
      <c r="L6" s="40">
        <v>2.4E-2</v>
      </c>
      <c r="M6" s="3">
        <f>C6+E6+G6+I6+K6</f>
        <v>52295</v>
      </c>
      <c r="N6" s="40">
        <v>0.157</v>
      </c>
    </row>
    <row r="7" spans="1:16" x14ac:dyDescent="0.2">
      <c r="A7" s="10"/>
      <c r="B7" s="39" t="s">
        <v>14</v>
      </c>
      <c r="C7" s="3">
        <v>15602</v>
      </c>
      <c r="D7" s="40">
        <v>0.219</v>
      </c>
      <c r="E7" s="3">
        <v>13377</v>
      </c>
      <c r="F7" s="40">
        <v>0.06</v>
      </c>
      <c r="G7" s="3">
        <v>18144</v>
      </c>
      <c r="H7" s="40">
        <v>0.11799999999999999</v>
      </c>
      <c r="I7" s="3">
        <v>12993</v>
      </c>
      <c r="J7" s="40">
        <v>0.193</v>
      </c>
      <c r="K7" s="3">
        <v>4280</v>
      </c>
      <c r="L7" s="40">
        <v>3.2000000000000001E-2</v>
      </c>
      <c r="M7" s="3">
        <f t="shared" ref="M7:M17" si="0">C7+E7+G7+I7+K7</f>
        <v>64396</v>
      </c>
      <c r="N7" s="40">
        <v>0.13600000000000001</v>
      </c>
    </row>
    <row r="8" spans="1:16" x14ac:dyDescent="0.2">
      <c r="A8" s="10"/>
      <c r="B8" s="39" t="s">
        <v>15</v>
      </c>
      <c r="C8" s="3">
        <v>10400</v>
      </c>
      <c r="D8" s="40">
        <v>-0.501</v>
      </c>
      <c r="E8" s="3">
        <v>23063</v>
      </c>
      <c r="F8" s="40">
        <v>-0.16</v>
      </c>
      <c r="G8" s="3">
        <v>8520</v>
      </c>
      <c r="H8" s="40">
        <v>-0.66100000000000003</v>
      </c>
      <c r="I8" s="3">
        <v>8108</v>
      </c>
      <c r="J8" s="40">
        <v>-0.46500000000000002</v>
      </c>
      <c r="K8" s="3">
        <v>12565</v>
      </c>
      <c r="L8" s="40">
        <v>-0.222</v>
      </c>
      <c r="M8" s="3">
        <f t="shared" si="0"/>
        <v>62656</v>
      </c>
      <c r="N8" s="40">
        <v>-0.40200000000000002</v>
      </c>
    </row>
    <row r="9" spans="1:16" x14ac:dyDescent="0.2">
      <c r="A9" s="10"/>
      <c r="B9" s="39" t="s">
        <v>20</v>
      </c>
      <c r="C9" s="3">
        <v>3666</v>
      </c>
      <c r="D9" s="40">
        <v>-0.83199999999999996</v>
      </c>
      <c r="E9" s="3">
        <v>17754</v>
      </c>
      <c r="F9" s="40">
        <v>-0.26</v>
      </c>
      <c r="G9" s="3">
        <v>811</v>
      </c>
      <c r="H9" s="40">
        <v>-0.97</v>
      </c>
      <c r="I9" s="3">
        <v>825</v>
      </c>
      <c r="J9" s="40">
        <v>-0.94399999999999995</v>
      </c>
      <c r="K9" s="3">
        <v>1480</v>
      </c>
      <c r="L9" s="40">
        <v>-0.84</v>
      </c>
      <c r="M9" s="3">
        <f t="shared" si="0"/>
        <v>24536</v>
      </c>
      <c r="N9" s="40">
        <v>-0.746</v>
      </c>
    </row>
    <row r="10" spans="1:16" x14ac:dyDescent="0.2">
      <c r="A10" s="10"/>
      <c r="B10" s="39" t="s">
        <v>21</v>
      </c>
      <c r="C10" s="3">
        <v>18677</v>
      </c>
      <c r="D10" s="40">
        <v>-0.157</v>
      </c>
      <c r="E10" s="3">
        <v>24664</v>
      </c>
      <c r="F10" s="40">
        <v>0.23100000000000001</v>
      </c>
      <c r="G10" s="3">
        <v>25672</v>
      </c>
      <c r="H10" s="40">
        <v>-0.10299999999999999</v>
      </c>
      <c r="I10" s="3">
        <v>10023</v>
      </c>
      <c r="J10" s="40">
        <v>-0.437</v>
      </c>
      <c r="K10" s="3">
        <v>5018</v>
      </c>
      <c r="L10" s="40">
        <v>-0.51700000000000002</v>
      </c>
      <c r="M10" s="3">
        <f t="shared" si="0"/>
        <v>84054</v>
      </c>
      <c r="N10" s="40">
        <v>-0.151</v>
      </c>
    </row>
    <row r="11" spans="1:16" x14ac:dyDescent="0.2">
      <c r="A11" s="10"/>
      <c r="B11" s="39" t="s">
        <v>22</v>
      </c>
      <c r="C11" s="3">
        <v>29911</v>
      </c>
      <c r="D11" s="40">
        <v>0.35399999999999998</v>
      </c>
      <c r="E11" s="3">
        <v>25957</v>
      </c>
      <c r="F11" s="40">
        <v>0.48499999999999999</v>
      </c>
      <c r="G11" s="3">
        <v>39088</v>
      </c>
      <c r="H11" s="40">
        <v>0.372</v>
      </c>
      <c r="I11" s="3">
        <v>20817</v>
      </c>
      <c r="J11" s="40">
        <v>0.10199999999999999</v>
      </c>
      <c r="K11" s="3">
        <v>12619</v>
      </c>
      <c r="L11" s="40">
        <v>0.13500000000000001</v>
      </c>
      <c r="M11" s="3">
        <f t="shared" si="0"/>
        <v>128392</v>
      </c>
      <c r="N11" s="40">
        <v>0.309</v>
      </c>
      <c r="P11" s="26"/>
    </row>
    <row r="12" spans="1:16" x14ac:dyDescent="0.2">
      <c r="A12" s="10"/>
      <c r="B12" s="39" t="s">
        <v>23</v>
      </c>
      <c r="C12" s="3">
        <v>29435</v>
      </c>
      <c r="D12" s="40">
        <v>0.32300000000000001</v>
      </c>
      <c r="E12" s="3">
        <v>30210</v>
      </c>
      <c r="F12" s="40">
        <v>0.54700000000000004</v>
      </c>
      <c r="G12" s="3">
        <v>36885</v>
      </c>
      <c r="H12" s="40">
        <v>0.247</v>
      </c>
      <c r="I12" s="3">
        <v>24191</v>
      </c>
      <c r="J12" s="40">
        <v>0.16800000000000001</v>
      </c>
      <c r="K12" s="3">
        <v>13205</v>
      </c>
      <c r="L12" s="40">
        <v>0.41499999999999998</v>
      </c>
      <c r="M12" s="3">
        <f t="shared" si="0"/>
        <v>133926</v>
      </c>
      <c r="N12" s="40">
        <v>0.32100000000000001</v>
      </c>
      <c r="P12" s="26"/>
    </row>
    <row r="13" spans="1:16" x14ac:dyDescent="0.2">
      <c r="A13" s="10"/>
      <c r="B13" s="39" t="s">
        <v>24</v>
      </c>
      <c r="C13" s="3">
        <v>15607</v>
      </c>
      <c r="D13" s="40">
        <v>0.17499999999999999</v>
      </c>
      <c r="E13" s="3">
        <v>23277</v>
      </c>
      <c r="F13" s="40">
        <v>0.59099999999999997</v>
      </c>
      <c r="G13" s="3">
        <v>16667</v>
      </c>
      <c r="H13" s="40">
        <v>0.42699999999999999</v>
      </c>
      <c r="I13" s="3">
        <v>13893</v>
      </c>
      <c r="J13" s="40">
        <v>0.17399999999999999</v>
      </c>
      <c r="K13" s="3">
        <v>8423</v>
      </c>
      <c r="L13" s="40">
        <v>0.318</v>
      </c>
      <c r="M13" s="3">
        <f t="shared" si="0"/>
        <v>77867</v>
      </c>
      <c r="N13" s="40">
        <v>0.34699999999999998</v>
      </c>
      <c r="P13" s="26"/>
    </row>
    <row r="14" spans="1:16" x14ac:dyDescent="0.2">
      <c r="A14" s="10"/>
      <c r="B14" s="39" t="s">
        <v>25</v>
      </c>
      <c r="C14" s="3">
        <v>19024</v>
      </c>
      <c r="D14" s="40">
        <v>0.157</v>
      </c>
      <c r="E14" s="3">
        <v>18393</v>
      </c>
      <c r="F14" s="40">
        <v>0.65300000000000002</v>
      </c>
      <c r="G14" s="3">
        <v>23611</v>
      </c>
      <c r="H14" s="40">
        <v>0.29899999999999999</v>
      </c>
      <c r="I14" s="3">
        <v>15822</v>
      </c>
      <c r="J14" s="40">
        <v>3.5999999999999997E-2</v>
      </c>
      <c r="K14" s="3">
        <v>13486</v>
      </c>
      <c r="L14" s="40">
        <v>0.105</v>
      </c>
      <c r="M14" s="3">
        <f t="shared" si="0"/>
        <v>90336</v>
      </c>
      <c r="N14" s="40">
        <v>0.23400000000000001</v>
      </c>
      <c r="P14" s="26"/>
    </row>
    <row r="15" spans="1:16" x14ac:dyDescent="0.2">
      <c r="A15" s="10"/>
      <c r="B15" s="39" t="s">
        <v>26</v>
      </c>
      <c r="C15" s="3">
        <v>15060</v>
      </c>
      <c r="D15" s="40">
        <v>-4.1000000000000002E-2</v>
      </c>
      <c r="E15" s="3">
        <v>12774</v>
      </c>
      <c r="F15" s="40">
        <v>0.57299999999999995</v>
      </c>
      <c r="G15" s="3">
        <v>15681</v>
      </c>
      <c r="H15" s="40">
        <v>-0.14299999999999999</v>
      </c>
      <c r="I15" s="3">
        <v>13407</v>
      </c>
      <c r="J15" s="40">
        <v>-0.18099999999999999</v>
      </c>
      <c r="K15" s="3">
        <v>7958</v>
      </c>
      <c r="L15" s="40">
        <v>0.216</v>
      </c>
      <c r="M15" s="3">
        <f t="shared" si="0"/>
        <v>64880</v>
      </c>
      <c r="N15" s="40">
        <v>-2E-3</v>
      </c>
      <c r="P15" s="26"/>
    </row>
    <row r="16" spans="1:16" x14ac:dyDescent="0.2">
      <c r="A16" s="10"/>
      <c r="B16" s="39" t="s">
        <v>27</v>
      </c>
      <c r="C16" s="3">
        <v>8307</v>
      </c>
      <c r="D16" s="40">
        <v>-0.215</v>
      </c>
      <c r="E16" s="3">
        <v>10346</v>
      </c>
      <c r="F16" s="40">
        <v>1.347</v>
      </c>
      <c r="G16" s="3">
        <v>10941</v>
      </c>
      <c r="H16" s="40">
        <v>0.19500000000000001</v>
      </c>
      <c r="I16" s="3">
        <v>10815</v>
      </c>
      <c r="J16" s="40">
        <v>-0.188</v>
      </c>
      <c r="K16" s="3">
        <v>5445</v>
      </c>
      <c r="L16" s="40">
        <v>-1.7999999999999999E-2</v>
      </c>
      <c r="M16" s="3">
        <f t="shared" si="0"/>
        <v>45854</v>
      </c>
      <c r="N16" s="40">
        <v>6.6000000000000003E-2</v>
      </c>
      <c r="P16" s="26"/>
    </row>
    <row r="17" spans="1:19" x14ac:dyDescent="0.2">
      <c r="A17" s="10"/>
      <c r="B17" s="39" t="s">
        <v>28</v>
      </c>
      <c r="C17" s="3">
        <v>12705</v>
      </c>
      <c r="D17" s="40">
        <v>0.34499999999999997</v>
      </c>
      <c r="E17" s="3">
        <v>13670</v>
      </c>
      <c r="F17" s="40">
        <v>3.698</v>
      </c>
      <c r="G17" s="3">
        <v>7651</v>
      </c>
      <c r="H17" s="40">
        <v>0.24399999999999999</v>
      </c>
      <c r="I17" s="3">
        <v>12773</v>
      </c>
      <c r="J17" s="40">
        <v>0.182</v>
      </c>
      <c r="K17" s="3">
        <v>7111</v>
      </c>
      <c r="L17" s="40">
        <v>0.54700000000000004</v>
      </c>
      <c r="M17" s="3">
        <f t="shared" si="0"/>
        <v>53910</v>
      </c>
      <c r="N17" s="40">
        <v>0.59</v>
      </c>
      <c r="P17" s="26"/>
    </row>
    <row r="18" spans="1:19" x14ac:dyDescent="0.2">
      <c r="A18" s="10"/>
      <c r="B18" s="41" t="s">
        <v>35</v>
      </c>
      <c r="C18" s="42">
        <f>SUM(C6:C8)</f>
        <v>38839</v>
      </c>
      <c r="D18" s="43">
        <v>-0.11799999999999999</v>
      </c>
      <c r="E18" s="42">
        <f>SUM(E6:E8)</f>
        <v>43259</v>
      </c>
      <c r="F18" s="43">
        <v>-2.7E-2</v>
      </c>
      <c r="G18" s="42">
        <f>SUM(G6:G8)</f>
        <v>41020</v>
      </c>
      <c r="H18" s="43">
        <v>-0.254</v>
      </c>
      <c r="I18" s="42">
        <f>SUM(I6:I8)</f>
        <v>33636</v>
      </c>
      <c r="J18" s="43">
        <v>-9.7000000000000003E-2</v>
      </c>
      <c r="K18" s="42">
        <f>SUM(K6:K8)</f>
        <v>22593</v>
      </c>
      <c r="L18" s="43">
        <v>-0.128</v>
      </c>
      <c r="M18" s="42">
        <f>SUM(M6:M8)</f>
        <v>179347</v>
      </c>
      <c r="N18" s="43">
        <v>-0.13200000000000001</v>
      </c>
      <c r="P18" s="26"/>
    </row>
    <row r="19" spans="1:19" x14ac:dyDescent="0.2">
      <c r="A19" s="10"/>
      <c r="B19" s="44" t="s">
        <v>36</v>
      </c>
      <c r="C19" s="45">
        <f>SUM(C6:C11)</f>
        <v>91093</v>
      </c>
      <c r="D19" s="46">
        <v>-0.17199999999999999</v>
      </c>
      <c r="E19" s="45">
        <f>SUM(E6:E11)</f>
        <v>111634</v>
      </c>
      <c r="F19" s="46">
        <v>5.2999999999999999E-2</v>
      </c>
      <c r="G19" s="45">
        <f>SUM(G6:G11)</f>
        <v>106591</v>
      </c>
      <c r="H19" s="46">
        <v>-0.23300000000000001</v>
      </c>
      <c r="I19" s="45">
        <f>SUM(I6:I11)</f>
        <v>65301</v>
      </c>
      <c r="J19" s="46">
        <v>-0.26400000000000001</v>
      </c>
      <c r="K19" s="45">
        <f>SUM(K6:K11)</f>
        <v>41710</v>
      </c>
      <c r="L19" s="46">
        <v>-0.26400000000000001</v>
      </c>
      <c r="M19" s="45">
        <f>SUM(M6:M11)</f>
        <v>416329</v>
      </c>
      <c r="N19" s="46">
        <v>-0.16800000000000001</v>
      </c>
      <c r="P19" s="26"/>
    </row>
    <row r="20" spans="1:19" x14ac:dyDescent="0.2">
      <c r="A20" s="10"/>
      <c r="B20" s="44" t="s">
        <v>37</v>
      </c>
      <c r="C20" s="45">
        <f>SUM(C6:C14)</f>
        <v>155159</v>
      </c>
      <c r="D20" s="46">
        <v>-4.2000000000000003E-2</v>
      </c>
      <c r="E20" s="45">
        <f>SUM(E6:E14)</f>
        <v>183514</v>
      </c>
      <c r="F20" s="46">
        <v>0.21299999999999999</v>
      </c>
      <c r="G20" s="45">
        <f>SUM(G6:G14)</f>
        <v>183754</v>
      </c>
      <c r="H20" s="46">
        <v>-7.3999999999999996E-2</v>
      </c>
      <c r="I20" s="45">
        <f>SUM(I6:I14)</f>
        <v>119207</v>
      </c>
      <c r="J20" s="46">
        <v>-0.127</v>
      </c>
      <c r="K20" s="45">
        <f>SUM(K6:K14)</f>
        <v>76824</v>
      </c>
      <c r="L20" s="46">
        <v>-9.1999999999999998E-2</v>
      </c>
      <c r="M20" s="45">
        <f>SUM(M6:M14)</f>
        <v>718458</v>
      </c>
      <c r="N20" s="46">
        <v>-0.02</v>
      </c>
      <c r="P20" s="26"/>
    </row>
    <row r="21" spans="1:19" x14ac:dyDescent="0.2">
      <c r="A21" s="10"/>
      <c r="B21" s="47" t="s">
        <v>29</v>
      </c>
      <c r="C21" s="48">
        <f>SUM(C6:C17)</f>
        <v>191231</v>
      </c>
      <c r="D21" s="49">
        <v>-3.3000000000000002E-2</v>
      </c>
      <c r="E21" s="48">
        <f>SUM(E6:E17)</f>
        <v>220304</v>
      </c>
      <c r="F21" s="49">
        <v>0.32200000000000001</v>
      </c>
      <c r="G21" s="48">
        <f>SUM(G6:G17)</f>
        <v>218027</v>
      </c>
      <c r="H21" s="49">
        <v>-0.06</v>
      </c>
      <c r="I21" s="48">
        <f>SUM(I6:I17)</f>
        <v>156202</v>
      </c>
      <c r="J21" s="49">
        <v>-0.11799999999999999</v>
      </c>
      <c r="K21" s="48">
        <f>SUM(K6:K17)</f>
        <v>97338</v>
      </c>
      <c r="L21" s="49">
        <v>-3.9E-2</v>
      </c>
      <c r="M21" s="48">
        <f>SUM(M6:M17)</f>
        <v>883102</v>
      </c>
      <c r="N21" s="49">
        <v>0.01</v>
      </c>
      <c r="P21" s="26"/>
    </row>
    <row r="22" spans="1:19" x14ac:dyDescent="0.2">
      <c r="A22" s="10"/>
      <c r="B22" s="39" t="s">
        <v>17</v>
      </c>
      <c r="C22" s="3">
        <v>10185</v>
      </c>
      <c r="D22" s="40">
        <f>((C22/C6)-1)</f>
        <v>-0.20659032484225281</v>
      </c>
      <c r="E22" s="3">
        <v>2978</v>
      </c>
      <c r="F22" s="40">
        <f>((E22/E6)-1)</f>
        <v>-0.56327907317788539</v>
      </c>
      <c r="G22" s="3">
        <v>12285</v>
      </c>
      <c r="H22" s="40">
        <f>((G22/G6)-1)</f>
        <v>-0.14426023962106438</v>
      </c>
      <c r="I22" s="3">
        <v>7801</v>
      </c>
      <c r="J22" s="40">
        <f>((I22/I6)-1)</f>
        <v>-0.3776625448743518</v>
      </c>
      <c r="K22" s="3">
        <v>3482</v>
      </c>
      <c r="L22" s="40">
        <f>((K22/K6)-1)</f>
        <v>-0.39422407794015313</v>
      </c>
      <c r="M22" s="3">
        <f>C22+E22+G22+I22+K22</f>
        <v>36731</v>
      </c>
      <c r="N22" s="40">
        <f>((M22/M6)-1)</f>
        <v>-0.29761927526532173</v>
      </c>
      <c r="P22" s="26"/>
    </row>
    <row r="23" spans="1:19" x14ac:dyDescent="0.2">
      <c r="A23" s="10"/>
      <c r="B23" s="39" t="s">
        <v>18</v>
      </c>
      <c r="C23" s="3">
        <v>13476</v>
      </c>
      <c r="D23" s="40">
        <f>((C23/C7)-1)</f>
        <v>-0.13626458146391485</v>
      </c>
      <c r="E23" s="3">
        <v>10545</v>
      </c>
      <c r="F23" s="40">
        <f>((E23/E7)-1)</f>
        <v>-0.21170666068625255</v>
      </c>
      <c r="G23" s="3">
        <v>19231</v>
      </c>
      <c r="H23" s="40">
        <f>((G23/G7)-1)</f>
        <v>5.9909611992945422E-2</v>
      </c>
      <c r="I23" s="3">
        <v>10287</v>
      </c>
      <c r="J23" s="40">
        <f>((I23/I7)-1)</f>
        <v>-0.20826598937889629</v>
      </c>
      <c r="K23" s="3">
        <v>2586</v>
      </c>
      <c r="L23" s="40">
        <f>((K23/K7)-1)</f>
        <v>-0.39579439252336446</v>
      </c>
      <c r="M23" s="3">
        <f>C23+E23+G23+I23+K23</f>
        <v>56125</v>
      </c>
      <c r="N23" s="40">
        <f>((M23/M7)-1)</f>
        <v>-0.12843965463693396</v>
      </c>
    </row>
    <row r="24" spans="1:19" x14ac:dyDescent="0.2">
      <c r="A24" s="10"/>
      <c r="B24" s="39" t="s">
        <v>19</v>
      </c>
      <c r="C24" s="3">
        <v>21030</v>
      </c>
      <c r="D24" s="40">
        <f>((C24/C8)-1)</f>
        <v>1.0221153846153848</v>
      </c>
      <c r="E24" s="3">
        <v>27971</v>
      </c>
      <c r="F24" s="40">
        <f>((E24/E8)-1)</f>
        <v>0.21280839439795352</v>
      </c>
      <c r="G24" s="3">
        <v>28916</v>
      </c>
      <c r="H24" s="40">
        <f>((G24/G8)-1)</f>
        <v>2.3938967136150233</v>
      </c>
      <c r="I24" s="3">
        <v>15369</v>
      </c>
      <c r="J24" s="40">
        <f>((I24/I8)-1)</f>
        <v>0.89553527380365061</v>
      </c>
      <c r="K24" s="3">
        <v>11714</v>
      </c>
      <c r="L24" s="40">
        <f>((K24/K8)-1)</f>
        <v>-6.7727815360127286E-2</v>
      </c>
      <c r="M24" s="3">
        <f>C24+E24+G24+I24+K24</f>
        <v>105000</v>
      </c>
      <c r="N24" s="40">
        <f>((M24/M8)-1)</f>
        <v>0.6758171603677221</v>
      </c>
    </row>
    <row r="25" spans="1:19" ht="15" customHeight="1" x14ac:dyDescent="0.2">
      <c r="A25" s="10"/>
      <c r="B25" s="50" t="s">
        <v>38</v>
      </c>
      <c r="C25" s="51">
        <f>SUM(C22:C24)</f>
        <v>44691</v>
      </c>
      <c r="D25" s="52">
        <f>((C25/C18)-1)</f>
        <v>0.15067329230927684</v>
      </c>
      <c r="E25" s="51">
        <f>SUM(E22:E24)</f>
        <v>41494</v>
      </c>
      <c r="F25" s="52">
        <f>((E25/E18)-1)</f>
        <v>-4.08007582237222E-2</v>
      </c>
      <c r="G25" s="51">
        <f>SUM(G22:G24)</f>
        <v>60432</v>
      </c>
      <c r="H25" s="52">
        <f>((G25/G18)-1)</f>
        <v>0.47323256947830328</v>
      </c>
      <c r="I25" s="51">
        <f>SUM(I22:I24)</f>
        <v>33457</v>
      </c>
      <c r="J25" s="52">
        <f>((I25/I18)-1)</f>
        <v>-5.3216791532881835E-3</v>
      </c>
      <c r="K25" s="51">
        <f>SUM(K22:K24)</f>
        <v>17782</v>
      </c>
      <c r="L25" s="52">
        <f>((K25/K18)-1)</f>
        <v>-0.21294206170052676</v>
      </c>
      <c r="M25" s="51">
        <f>SUM(M22:M24)</f>
        <v>197856</v>
      </c>
      <c r="N25" s="52">
        <f>((M25/M18)-1)</f>
        <v>0.10320217232515727</v>
      </c>
    </row>
    <row r="26" spans="1:19" x14ac:dyDescent="0.2">
      <c r="A26" s="10"/>
      <c r="B26" s="37" t="s">
        <v>72</v>
      </c>
      <c r="D26" s="21"/>
      <c r="E26" s="24"/>
      <c r="F26" s="21"/>
      <c r="G26" s="24"/>
      <c r="H26" s="21"/>
      <c r="I26" s="24"/>
      <c r="J26" s="20"/>
      <c r="K26" s="24"/>
      <c r="L26" s="21"/>
      <c r="M26" s="24"/>
      <c r="N26" s="23"/>
      <c r="O26" s="24"/>
      <c r="P26" s="21"/>
      <c r="Q26" s="24"/>
      <c r="R26" s="19"/>
      <c r="S26" s="24"/>
    </row>
    <row r="27" spans="1:19" ht="15" x14ac:dyDescent="0.25">
      <c r="A27" s="10"/>
      <c r="B27" s="37" t="s">
        <v>39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</row>
    <row r="28" spans="1:19" x14ac:dyDescent="0.2">
      <c r="A28" s="10"/>
      <c r="B28" s="14" t="s">
        <v>64</v>
      </c>
      <c r="D28" s="21"/>
      <c r="E28" s="21"/>
      <c r="F28" s="21"/>
      <c r="G28" s="20"/>
      <c r="H28" s="21"/>
      <c r="I28" s="23"/>
      <c r="J28" s="21"/>
      <c r="K28" s="19"/>
    </row>
    <row r="29" spans="1:19" s="24" customFormat="1" x14ac:dyDescent="0.2">
      <c r="A29" s="22"/>
      <c r="C29" s="22"/>
      <c r="D29" s="21"/>
      <c r="E29" s="21"/>
      <c r="F29" s="21"/>
      <c r="G29" s="21"/>
      <c r="H29" s="21"/>
      <c r="I29" s="23"/>
      <c r="J29" s="21"/>
      <c r="K29" s="19"/>
    </row>
    <row r="30" spans="1:19" x14ac:dyDescent="0.2">
      <c r="B30" s="14"/>
    </row>
    <row r="31" spans="1:19" x14ac:dyDescent="0.2">
      <c r="B31" s="14"/>
    </row>
    <row r="32" spans="1:19" x14ac:dyDescent="0.2">
      <c r="B32" s="14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ignoredErrors>
    <ignoredError sqref="C18:K18 C20 C19 E19 G19 I19 K19 E20 G20 I20 K20" formulaRange="1"/>
    <ignoredError sqref="D25:M25 M22:M24 N2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8642-D89C-4F9C-8890-B3CB96054361}">
  <dimension ref="A1:G4"/>
  <sheetViews>
    <sheetView workbookViewId="0"/>
  </sheetViews>
  <sheetFormatPr defaultRowHeight="15" x14ac:dyDescent="0.25"/>
  <cols>
    <col min="1" max="1" width="16.5703125" bestFit="1" customWidth="1"/>
    <col min="2" max="2" width="13.5703125" bestFit="1" customWidth="1"/>
    <col min="3" max="3" width="15.85546875" bestFit="1" customWidth="1"/>
    <col min="4" max="4" width="11.42578125" bestFit="1" customWidth="1"/>
    <col min="5" max="5" width="12.42578125" bestFit="1" customWidth="1"/>
    <col min="6" max="6" width="10.140625" bestFit="1" customWidth="1"/>
    <col min="7" max="8" width="12" bestFit="1" customWidth="1"/>
    <col min="9" max="13" width="12.7109375" bestFit="1" customWidth="1"/>
  </cols>
  <sheetData>
    <row r="1" spans="1:7" x14ac:dyDescent="0.25">
      <c r="A1" s="29" t="s">
        <v>43</v>
      </c>
      <c r="B1" s="27" t="s">
        <v>45</v>
      </c>
      <c r="C1" s="27" t="s">
        <v>46</v>
      </c>
      <c r="D1" s="27" t="s">
        <v>47</v>
      </c>
      <c r="E1" s="27" t="s">
        <v>48</v>
      </c>
      <c r="F1" s="27" t="s">
        <v>49</v>
      </c>
      <c r="G1" s="27" t="s">
        <v>50</v>
      </c>
    </row>
    <row r="2" spans="1:7" x14ac:dyDescent="0.25">
      <c r="A2" s="30" t="s">
        <v>35</v>
      </c>
      <c r="B2" s="31">
        <v>38839</v>
      </c>
      <c r="C2" s="31">
        <v>43259</v>
      </c>
      <c r="D2" s="31">
        <v>41020</v>
      </c>
      <c r="E2" s="31">
        <v>33636</v>
      </c>
      <c r="F2" s="31">
        <v>22593</v>
      </c>
      <c r="G2" s="31">
        <v>179347</v>
      </c>
    </row>
    <row r="3" spans="1:7" x14ac:dyDescent="0.25">
      <c r="A3" s="30" t="s">
        <v>38</v>
      </c>
      <c r="B3" s="31">
        <v>44691</v>
      </c>
      <c r="C3" s="31">
        <v>41494</v>
      </c>
      <c r="D3" s="31">
        <v>60432</v>
      </c>
      <c r="E3" s="31">
        <v>33457</v>
      </c>
      <c r="F3" s="31">
        <v>17782</v>
      </c>
      <c r="G3" s="31">
        <v>197856</v>
      </c>
    </row>
    <row r="4" spans="1:7" x14ac:dyDescent="0.25">
      <c r="A4" s="30" t="s">
        <v>44</v>
      </c>
      <c r="B4" s="31">
        <v>83530</v>
      </c>
      <c r="C4" s="31">
        <v>84753</v>
      </c>
      <c r="D4" s="31">
        <v>101452</v>
      </c>
      <c r="E4" s="31">
        <v>67093</v>
      </c>
      <c r="F4" s="31">
        <v>40375</v>
      </c>
      <c r="G4" s="31">
        <v>377203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656C-87DA-4BE6-8098-3F8AF4432146}">
  <sheetPr>
    <pageSetUpPr fitToPage="1"/>
  </sheetPr>
  <dimension ref="A1:S29"/>
  <sheetViews>
    <sheetView showGridLines="0" zoomScale="90" zoomScaleNormal="90" workbookViewId="0"/>
  </sheetViews>
  <sheetFormatPr defaultColWidth="17.7109375" defaultRowHeight="12.75" x14ac:dyDescent="0.2"/>
  <cols>
    <col min="1" max="1" width="3.7109375" style="14" customWidth="1"/>
    <col min="2" max="2" width="14.7109375" style="15" customWidth="1"/>
    <col min="3" max="3" width="10.7109375" style="14" customWidth="1"/>
    <col min="4" max="4" width="6.7109375" style="14" customWidth="1"/>
    <col min="5" max="5" width="10.7109375" style="14" customWidth="1"/>
    <col min="6" max="6" width="6.7109375" style="14" customWidth="1"/>
    <col min="7" max="7" width="10.7109375" style="14" customWidth="1"/>
    <col min="8" max="8" width="6.7109375" style="14" customWidth="1"/>
    <col min="9" max="9" width="10.7109375" style="14" customWidth="1"/>
    <col min="10" max="10" width="6.7109375" style="14" customWidth="1"/>
    <col min="11" max="11" width="10.7109375" style="14" customWidth="1"/>
    <col min="12" max="12" width="6.7109375" style="14" customWidth="1"/>
    <col min="13" max="13" width="10.7109375" style="14" customWidth="1"/>
    <col min="14" max="14" width="6.7109375" style="14" customWidth="1"/>
    <col min="15" max="15" width="10.7109375" style="14" customWidth="1"/>
    <col min="16" max="17" width="6.7109375" style="14" customWidth="1"/>
    <col min="18" max="18" width="7" style="14" customWidth="1"/>
    <col min="19" max="19" width="7.85546875" style="14" customWidth="1"/>
    <col min="20" max="20" width="7.28515625" style="14" customWidth="1"/>
    <col min="21" max="16384" width="17.7109375" style="14"/>
  </cols>
  <sheetData>
    <row r="1" spans="1:19" x14ac:dyDescent="0.2">
      <c r="A1" s="16"/>
      <c r="B1" s="17"/>
      <c r="C1" s="16"/>
      <c r="D1" s="16"/>
      <c r="E1" s="16"/>
    </row>
    <row r="2" spans="1:19" x14ac:dyDescent="0.2">
      <c r="A2" s="10"/>
      <c r="B2" s="9" t="s">
        <v>79</v>
      </c>
      <c r="C2" s="10"/>
      <c r="D2" s="11"/>
      <c r="E2" s="12"/>
      <c r="F2" s="13"/>
      <c r="G2" s="13"/>
      <c r="H2" s="13"/>
      <c r="I2" s="13"/>
    </row>
    <row r="3" spans="1:19" x14ac:dyDescent="0.2">
      <c r="A3" s="10"/>
      <c r="B3" s="15" t="s">
        <v>7</v>
      </c>
      <c r="C3" s="10"/>
      <c r="D3" s="11"/>
      <c r="E3" s="12"/>
      <c r="F3" s="13"/>
      <c r="G3" s="13"/>
    </row>
    <row r="4" spans="1:19" x14ac:dyDescent="0.2">
      <c r="A4" s="10"/>
      <c r="B4" s="9"/>
      <c r="C4" s="10"/>
      <c r="D4" s="11"/>
      <c r="E4" s="12"/>
      <c r="F4" s="13"/>
      <c r="G4" s="13"/>
    </row>
    <row r="5" spans="1:19" ht="24.75" customHeight="1" x14ac:dyDescent="0.2">
      <c r="A5" s="10"/>
      <c r="B5" s="38" t="s">
        <v>12</v>
      </c>
      <c r="C5" s="6" t="s">
        <v>1</v>
      </c>
      <c r="D5" s="7" t="s">
        <v>34</v>
      </c>
      <c r="E5" s="8" t="s">
        <v>2</v>
      </c>
      <c r="F5" s="7" t="s">
        <v>34</v>
      </c>
      <c r="G5" s="6" t="s">
        <v>3</v>
      </c>
      <c r="H5" s="7" t="s">
        <v>34</v>
      </c>
      <c r="I5" s="6" t="s">
        <v>4</v>
      </c>
      <c r="J5" s="7" t="s">
        <v>34</v>
      </c>
      <c r="K5" s="8" t="s">
        <v>5</v>
      </c>
      <c r="L5" s="7" t="s">
        <v>34</v>
      </c>
      <c r="M5" s="6" t="s">
        <v>6</v>
      </c>
      <c r="N5" s="7" t="s">
        <v>34</v>
      </c>
      <c r="O5" s="6" t="s">
        <v>16</v>
      </c>
      <c r="P5" s="7" t="s">
        <v>34</v>
      </c>
    </row>
    <row r="6" spans="1:19" x14ac:dyDescent="0.2">
      <c r="A6" s="10"/>
      <c r="B6" s="39" t="s">
        <v>13</v>
      </c>
      <c r="C6" s="3">
        <v>1688</v>
      </c>
      <c r="D6" s="40">
        <v>0.53</v>
      </c>
      <c r="E6" s="3">
        <v>5876</v>
      </c>
      <c r="F6" s="40">
        <v>0.13700000000000001</v>
      </c>
      <c r="G6" s="3">
        <v>1241</v>
      </c>
      <c r="H6" s="40">
        <v>0.76800000000000002</v>
      </c>
      <c r="I6" s="3">
        <v>2159</v>
      </c>
      <c r="J6" s="40">
        <v>0.76</v>
      </c>
      <c r="K6" s="3">
        <v>4472</v>
      </c>
      <c r="L6" s="40">
        <v>0.129</v>
      </c>
      <c r="M6" s="4">
        <v>2018</v>
      </c>
      <c r="N6" s="40">
        <v>0.28399999999999997</v>
      </c>
      <c r="O6" s="5">
        <f t="shared" ref="O6:O17" si="0">C6+E6+G6+I6+K6+M6</f>
        <v>17454</v>
      </c>
      <c r="P6" s="40">
        <v>0.22600000000000001</v>
      </c>
    </row>
    <row r="7" spans="1:19" x14ac:dyDescent="0.2">
      <c r="A7" s="10"/>
      <c r="B7" s="39" t="s">
        <v>14</v>
      </c>
      <c r="C7" s="3">
        <v>1752</v>
      </c>
      <c r="D7" s="40">
        <v>0.126</v>
      </c>
      <c r="E7" s="3">
        <v>5500</v>
      </c>
      <c r="F7" s="40">
        <v>-4.9000000000000002E-2</v>
      </c>
      <c r="G7" s="3">
        <v>1997</v>
      </c>
      <c r="H7" s="40">
        <v>0.156</v>
      </c>
      <c r="I7" s="3">
        <v>1810</v>
      </c>
      <c r="J7" s="40">
        <v>0.57899999999999996</v>
      </c>
      <c r="K7" s="3">
        <v>3898</v>
      </c>
      <c r="L7" s="40">
        <v>-4.0000000000000001E-3</v>
      </c>
      <c r="M7" s="4">
        <v>1776</v>
      </c>
      <c r="N7" s="40">
        <v>0.38400000000000001</v>
      </c>
      <c r="O7" s="5">
        <f t="shared" si="0"/>
        <v>16733</v>
      </c>
      <c r="P7" s="40">
        <v>8.5999999999999993E-2</v>
      </c>
    </row>
    <row r="8" spans="1:19" x14ac:dyDescent="0.2">
      <c r="A8" s="10"/>
      <c r="B8" s="39" t="s">
        <v>15</v>
      </c>
      <c r="C8" s="3">
        <v>1469</v>
      </c>
      <c r="D8" s="40">
        <v>-3.7999999999999999E-2</v>
      </c>
      <c r="E8" s="3">
        <v>3526</v>
      </c>
      <c r="F8" s="40">
        <v>-0.499</v>
      </c>
      <c r="G8" s="3">
        <v>1526</v>
      </c>
      <c r="H8" s="40">
        <v>-0.436</v>
      </c>
      <c r="I8" s="3">
        <v>589</v>
      </c>
      <c r="J8" s="40">
        <v>-0.59899999999999998</v>
      </c>
      <c r="K8" s="3">
        <v>4029</v>
      </c>
      <c r="L8" s="40">
        <v>-0.23599999999999999</v>
      </c>
      <c r="M8" s="4">
        <v>1152</v>
      </c>
      <c r="N8" s="40">
        <v>-5.5E-2</v>
      </c>
      <c r="O8" s="5">
        <f t="shared" si="0"/>
        <v>12291</v>
      </c>
      <c r="P8" s="40">
        <v>-0.36099999999999999</v>
      </c>
    </row>
    <row r="9" spans="1:19" x14ac:dyDescent="0.2">
      <c r="A9" s="10"/>
      <c r="B9" s="39" t="s">
        <v>20</v>
      </c>
      <c r="C9" s="3">
        <v>956</v>
      </c>
      <c r="D9" s="40">
        <v>-0.57899999999999996</v>
      </c>
      <c r="E9" s="3">
        <v>1499</v>
      </c>
      <c r="F9" s="40">
        <v>-0.78400000000000003</v>
      </c>
      <c r="G9" s="3">
        <v>1471</v>
      </c>
      <c r="H9" s="40">
        <v>-0.53400000000000003</v>
      </c>
      <c r="I9" s="3">
        <v>55</v>
      </c>
      <c r="J9" s="40">
        <v>-0.96899999999999997</v>
      </c>
      <c r="K9" s="3">
        <v>5788</v>
      </c>
      <c r="L9" s="40">
        <v>8.5999999999999993E-2</v>
      </c>
      <c r="M9" s="4">
        <v>239</v>
      </c>
      <c r="N9" s="40">
        <v>-0.82299999999999995</v>
      </c>
      <c r="O9" s="5">
        <f t="shared" si="0"/>
        <v>10008</v>
      </c>
      <c r="P9" s="40">
        <v>-0.51900000000000002</v>
      </c>
    </row>
    <row r="10" spans="1:19" ht="15" x14ac:dyDescent="0.25">
      <c r="A10" s="10"/>
      <c r="B10" s="39" t="s">
        <v>21</v>
      </c>
      <c r="C10" s="3">
        <v>2354</v>
      </c>
      <c r="D10" s="40">
        <v>-0.16400000000000001</v>
      </c>
      <c r="E10" s="3">
        <v>7419</v>
      </c>
      <c r="F10" s="40">
        <v>6.0000000000000001E-3</v>
      </c>
      <c r="G10" s="3">
        <v>2522</v>
      </c>
      <c r="H10" s="40">
        <v>-0.17699999999999999</v>
      </c>
      <c r="I10" s="3">
        <v>1410</v>
      </c>
      <c r="J10" s="40">
        <v>-0.25600000000000001</v>
      </c>
      <c r="K10" s="3">
        <v>8293</v>
      </c>
      <c r="L10" s="40">
        <v>0.309</v>
      </c>
      <c r="M10" s="4">
        <v>1036</v>
      </c>
      <c r="N10" s="40">
        <v>-0.26400000000000001</v>
      </c>
      <c r="O10" s="5">
        <f t="shared" si="0"/>
        <v>23034</v>
      </c>
      <c r="P10" s="40">
        <v>6.0000000000000001E-3</v>
      </c>
      <c r="Q10" s="53"/>
      <c r="R10" s="53"/>
      <c r="S10" s="53"/>
    </row>
    <row r="11" spans="1:19" ht="15" x14ac:dyDescent="0.25">
      <c r="A11" s="10"/>
      <c r="B11" s="39" t="s">
        <v>22</v>
      </c>
      <c r="C11" s="3">
        <v>3690</v>
      </c>
      <c r="D11" s="40">
        <v>9.6000000000000002E-2</v>
      </c>
      <c r="E11" s="3">
        <v>12484</v>
      </c>
      <c r="F11" s="40">
        <v>0.39800000000000002</v>
      </c>
      <c r="G11" s="3">
        <v>2530</v>
      </c>
      <c r="H11" s="40">
        <v>-0.22600000000000001</v>
      </c>
      <c r="I11" s="3">
        <v>2646</v>
      </c>
      <c r="J11" s="40">
        <v>0.113</v>
      </c>
      <c r="K11" s="3">
        <v>9847</v>
      </c>
      <c r="L11" s="40">
        <v>0.51500000000000001</v>
      </c>
      <c r="M11" s="4">
        <v>1936</v>
      </c>
      <c r="N11" s="40">
        <v>6.6000000000000003E-2</v>
      </c>
      <c r="O11" s="5">
        <f t="shared" si="0"/>
        <v>33133</v>
      </c>
      <c r="P11" s="40">
        <v>0.26200000000000001</v>
      </c>
      <c r="Q11" s="53"/>
      <c r="R11" s="71"/>
      <c r="S11" s="53"/>
    </row>
    <row r="12" spans="1:19" ht="15" x14ac:dyDescent="0.25">
      <c r="A12" s="10"/>
      <c r="B12" s="39" t="s">
        <v>23</v>
      </c>
      <c r="C12" s="3">
        <v>3232</v>
      </c>
      <c r="D12" s="40">
        <v>4.8000000000000001E-2</v>
      </c>
      <c r="E12" s="3">
        <v>13092</v>
      </c>
      <c r="F12" s="40">
        <v>0.13</v>
      </c>
      <c r="G12" s="3">
        <v>2414</v>
      </c>
      <c r="H12" s="40">
        <v>-0.14499999999999999</v>
      </c>
      <c r="I12" s="3">
        <v>3352</v>
      </c>
      <c r="J12" s="40">
        <v>0.20100000000000001</v>
      </c>
      <c r="K12" s="3">
        <v>9959</v>
      </c>
      <c r="L12" s="40">
        <v>0.38</v>
      </c>
      <c r="M12" s="4">
        <v>3573</v>
      </c>
      <c r="N12" s="40">
        <v>0.502</v>
      </c>
      <c r="O12" s="5">
        <f t="shared" si="0"/>
        <v>35622</v>
      </c>
      <c r="P12" s="40">
        <v>0.192</v>
      </c>
      <c r="Q12" s="53"/>
      <c r="R12" s="71"/>
      <c r="S12" s="53"/>
    </row>
    <row r="13" spans="1:19" ht="15" x14ac:dyDescent="0.25">
      <c r="A13" s="10"/>
      <c r="B13" s="39" t="s">
        <v>24</v>
      </c>
      <c r="C13" s="3">
        <v>3107</v>
      </c>
      <c r="D13" s="40">
        <v>0.23499999999999999</v>
      </c>
      <c r="E13" s="3">
        <v>9427</v>
      </c>
      <c r="F13" s="40">
        <v>0.13200000000000001</v>
      </c>
      <c r="G13" s="3">
        <v>2181</v>
      </c>
      <c r="H13" s="40">
        <v>0.29499999999999998</v>
      </c>
      <c r="I13" s="3">
        <v>1618</v>
      </c>
      <c r="J13" s="40">
        <v>0.31</v>
      </c>
      <c r="K13" s="3">
        <v>9349</v>
      </c>
      <c r="L13" s="40">
        <v>0.46700000000000003</v>
      </c>
      <c r="M13" s="4">
        <v>3139</v>
      </c>
      <c r="N13" s="40">
        <v>1.3320000000000001</v>
      </c>
      <c r="O13" s="5">
        <f t="shared" si="0"/>
        <v>28821</v>
      </c>
      <c r="P13" s="40">
        <v>0.34200000000000003</v>
      </c>
      <c r="Q13" s="53"/>
      <c r="R13" s="71"/>
      <c r="S13" s="53"/>
    </row>
    <row r="14" spans="1:19" ht="15" x14ac:dyDescent="0.25">
      <c r="A14" s="10"/>
      <c r="B14" s="39" t="s">
        <v>25</v>
      </c>
      <c r="C14" s="3">
        <v>2937</v>
      </c>
      <c r="D14" s="40">
        <v>8.4000000000000005E-2</v>
      </c>
      <c r="E14" s="3">
        <v>11319</v>
      </c>
      <c r="F14" s="40">
        <v>0.23599999999999999</v>
      </c>
      <c r="G14" s="3">
        <v>2661</v>
      </c>
      <c r="H14" s="40">
        <v>0.38200000000000001</v>
      </c>
      <c r="I14" s="3">
        <v>2414</v>
      </c>
      <c r="J14" s="40">
        <v>0.3</v>
      </c>
      <c r="K14" s="3">
        <v>8538</v>
      </c>
      <c r="L14" s="40">
        <v>0.54100000000000004</v>
      </c>
      <c r="M14" s="4">
        <v>1907</v>
      </c>
      <c r="N14" s="40">
        <v>-3.2000000000000001E-2</v>
      </c>
      <c r="O14" s="5">
        <f t="shared" si="0"/>
        <v>29776</v>
      </c>
      <c r="P14" s="40">
        <v>0.28599999999999998</v>
      </c>
      <c r="Q14" s="53"/>
      <c r="R14" s="71"/>
      <c r="S14" s="53"/>
    </row>
    <row r="15" spans="1:19" ht="15" x14ac:dyDescent="0.25">
      <c r="A15" s="10"/>
      <c r="B15" s="39" t="s">
        <v>26</v>
      </c>
      <c r="C15" s="3">
        <v>2470</v>
      </c>
      <c r="D15" s="40">
        <v>5.6000000000000001E-2</v>
      </c>
      <c r="E15" s="3">
        <v>10188</v>
      </c>
      <c r="F15" s="40">
        <v>0.17100000000000001</v>
      </c>
      <c r="G15" s="3">
        <v>2124</v>
      </c>
      <c r="H15" s="40">
        <v>0.13400000000000001</v>
      </c>
      <c r="I15" s="3">
        <v>1980</v>
      </c>
      <c r="J15" s="40">
        <v>0.22600000000000001</v>
      </c>
      <c r="K15" s="3">
        <v>6786</v>
      </c>
      <c r="L15" s="40">
        <v>0.46600000000000003</v>
      </c>
      <c r="M15" s="4">
        <v>1995</v>
      </c>
      <c r="N15" s="40">
        <v>0.34799999999999998</v>
      </c>
      <c r="O15" s="5">
        <f t="shared" si="0"/>
        <v>25543</v>
      </c>
      <c r="P15" s="40">
        <v>0.23799999999999999</v>
      </c>
      <c r="Q15" s="53"/>
      <c r="R15" s="71"/>
      <c r="S15" s="53"/>
    </row>
    <row r="16" spans="1:19" ht="15" x14ac:dyDescent="0.25">
      <c r="A16" s="10"/>
      <c r="B16" s="39" t="s">
        <v>27</v>
      </c>
      <c r="C16" s="3">
        <v>2098</v>
      </c>
      <c r="D16" s="40">
        <v>0.223</v>
      </c>
      <c r="E16" s="3">
        <v>6431</v>
      </c>
      <c r="F16" s="40">
        <v>9.4E-2</v>
      </c>
      <c r="G16" s="3">
        <v>1666</v>
      </c>
      <c r="H16" s="40">
        <v>6.5000000000000002E-2</v>
      </c>
      <c r="I16" s="3">
        <v>1588</v>
      </c>
      <c r="J16" s="40">
        <v>0.13200000000000001</v>
      </c>
      <c r="K16" s="3">
        <v>5668</v>
      </c>
      <c r="L16" s="40">
        <v>0.40200000000000002</v>
      </c>
      <c r="M16" s="4">
        <v>1339</v>
      </c>
      <c r="N16" s="40">
        <v>-0.11600000000000001</v>
      </c>
      <c r="O16" s="5">
        <f t="shared" si="0"/>
        <v>18790</v>
      </c>
      <c r="P16" s="40">
        <v>0.16600000000000001</v>
      </c>
      <c r="Q16" s="53"/>
      <c r="R16" s="71"/>
      <c r="S16" s="53"/>
    </row>
    <row r="17" spans="1:19" ht="15" x14ac:dyDescent="0.25">
      <c r="A17" s="10"/>
      <c r="B17" s="39" t="s">
        <v>28</v>
      </c>
      <c r="C17" s="3">
        <v>2851</v>
      </c>
      <c r="D17" s="40">
        <v>0.77400000000000002</v>
      </c>
      <c r="E17" s="3">
        <v>11831</v>
      </c>
      <c r="F17" s="40">
        <v>0.92300000000000004</v>
      </c>
      <c r="G17" s="3">
        <v>1593</v>
      </c>
      <c r="H17" s="40">
        <v>1.167</v>
      </c>
      <c r="I17" s="3">
        <v>1749</v>
      </c>
      <c r="J17" s="40">
        <v>-0.25700000000000001</v>
      </c>
      <c r="K17" s="3">
        <v>8105</v>
      </c>
      <c r="L17" s="40">
        <v>1.3140000000000001</v>
      </c>
      <c r="M17" s="4">
        <v>2507</v>
      </c>
      <c r="N17" s="40">
        <v>0.33400000000000002</v>
      </c>
      <c r="O17" s="5">
        <f t="shared" si="0"/>
        <v>28636</v>
      </c>
      <c r="P17" s="40">
        <v>0.76400000000000001</v>
      </c>
      <c r="Q17" s="53"/>
      <c r="R17" s="28"/>
      <c r="S17" s="53"/>
    </row>
    <row r="18" spans="1:19" ht="15" x14ac:dyDescent="0.25">
      <c r="A18" s="10"/>
      <c r="B18" s="41" t="s">
        <v>35</v>
      </c>
      <c r="C18" s="42">
        <f>SUM(C6:C8)</f>
        <v>4909</v>
      </c>
      <c r="D18" s="43">
        <v>4.8000000000000001E-2</v>
      </c>
      <c r="E18" s="42">
        <f>SUM(E6:E8)</f>
        <v>14902</v>
      </c>
      <c r="F18" s="43">
        <v>-0.17199999999999999</v>
      </c>
      <c r="G18" s="42">
        <f>SUM(G6:G8)</f>
        <v>4764</v>
      </c>
      <c r="H18" s="43">
        <v>-7.1999999999999995E-2</v>
      </c>
      <c r="I18" s="42">
        <f>SUM(I6:I8)</f>
        <v>4558</v>
      </c>
      <c r="J18" s="43">
        <v>0.186</v>
      </c>
      <c r="K18" s="42">
        <f>SUM(K6:K8)</f>
        <v>12399</v>
      </c>
      <c r="L18" s="43">
        <v>-5.7000000000000002E-2</v>
      </c>
      <c r="M18" s="42">
        <f>SUM(M6:M8)</f>
        <v>4946</v>
      </c>
      <c r="N18" s="43">
        <v>0.214</v>
      </c>
      <c r="O18" s="42">
        <f>SUM(O6:O8)</f>
        <v>46478</v>
      </c>
      <c r="P18" s="43">
        <v>-4.9000000000000002E-2</v>
      </c>
      <c r="Q18" s="53"/>
      <c r="R18" s="71"/>
      <c r="S18" s="53"/>
    </row>
    <row r="19" spans="1:19" ht="15" x14ac:dyDescent="0.25">
      <c r="A19" s="10"/>
      <c r="B19" s="44" t="s">
        <v>36</v>
      </c>
      <c r="C19" s="72">
        <f>SUM(C6:C11)</f>
        <v>11909</v>
      </c>
      <c r="D19" s="73">
        <v>-9.4E-2</v>
      </c>
      <c r="E19" s="72">
        <f>SUM(E6:E11)</f>
        <v>36304</v>
      </c>
      <c r="F19" s="73">
        <v>-0.11899999999999999</v>
      </c>
      <c r="G19" s="72">
        <f>SUM(G6:G11)</f>
        <v>11287</v>
      </c>
      <c r="H19" s="73">
        <v>-0.22800000000000001</v>
      </c>
      <c r="I19" s="72">
        <f>SUM(I6:I11)</f>
        <v>8669</v>
      </c>
      <c r="J19" s="73">
        <v>-0.123</v>
      </c>
      <c r="K19" s="72">
        <f>SUM(K6:K11)</f>
        <v>36327</v>
      </c>
      <c r="L19" s="73">
        <v>0.16</v>
      </c>
      <c r="M19" s="72">
        <f>SUM(M6:M11)</f>
        <v>8157</v>
      </c>
      <c r="N19" s="73">
        <v>-5.6000000000000001E-2</v>
      </c>
      <c r="O19" s="72">
        <f>SUM(O6:O11)</f>
        <v>112653</v>
      </c>
      <c r="P19" s="73">
        <v>-5.1999999999999998E-2</v>
      </c>
      <c r="Q19" s="53"/>
      <c r="R19" s="71"/>
      <c r="S19" s="53"/>
    </row>
    <row r="20" spans="1:19" ht="15" x14ac:dyDescent="0.25">
      <c r="A20" s="10"/>
      <c r="B20" s="44" t="s">
        <v>37</v>
      </c>
      <c r="C20" s="72">
        <f>SUM(C6:C14)</f>
        <v>21185</v>
      </c>
      <c r="D20" s="73">
        <v>-1.2E-2</v>
      </c>
      <c r="E20" s="72">
        <f>SUM(E6:E14)</f>
        <v>70142</v>
      </c>
      <c r="F20" s="73">
        <v>-2E-3</v>
      </c>
      <c r="G20" s="72">
        <f>SUM(G6:G14)</f>
        <v>18543</v>
      </c>
      <c r="H20" s="73">
        <v>-0.11899999999999999</v>
      </c>
      <c r="I20" s="72">
        <f>SUM(I6:I14)</f>
        <v>16053</v>
      </c>
      <c r="J20" s="73">
        <v>1.7999999999999999E-2</v>
      </c>
      <c r="K20" s="72">
        <f>SUM(K6:K14)</f>
        <v>64173</v>
      </c>
      <c r="L20" s="73">
        <v>0.27200000000000002</v>
      </c>
      <c r="M20" s="72">
        <f>SUM(M6:M14)</f>
        <v>16776</v>
      </c>
      <c r="N20" s="73">
        <v>0.17</v>
      </c>
      <c r="O20" s="72">
        <f>SUM(O6:O14)</f>
        <v>206872</v>
      </c>
      <c r="P20" s="73">
        <v>7.0000000000000007E-2</v>
      </c>
      <c r="Q20" s="53"/>
      <c r="R20" s="71"/>
      <c r="S20" s="53"/>
    </row>
    <row r="21" spans="1:19" ht="15" x14ac:dyDescent="0.25">
      <c r="A21" s="10"/>
      <c r="B21" s="74" t="s">
        <v>29</v>
      </c>
      <c r="C21" s="75">
        <f>SUM(C6:C17)</f>
        <v>28604</v>
      </c>
      <c r="D21" s="76">
        <v>5.5E-2</v>
      </c>
      <c r="E21" s="75">
        <f>SUM(E6:E17)</f>
        <v>98592</v>
      </c>
      <c r="F21" s="76">
        <v>8.3000000000000004E-2</v>
      </c>
      <c r="G21" s="75">
        <f>SUM(G6:G17)</f>
        <v>23926</v>
      </c>
      <c r="H21" s="76">
        <v>-5.1999999999999998E-2</v>
      </c>
      <c r="I21" s="75">
        <f>SUM(I6:I17)</f>
        <v>21370</v>
      </c>
      <c r="J21" s="76">
        <v>1.0999999999999999E-2</v>
      </c>
      <c r="K21" s="75">
        <f>SUM(K6:K17)</f>
        <v>84732</v>
      </c>
      <c r="L21" s="76">
        <v>0.35299999999999998</v>
      </c>
      <c r="M21" s="75">
        <f>SUM(M6:M17)</f>
        <v>22617</v>
      </c>
      <c r="N21" s="76">
        <v>0.17699999999999999</v>
      </c>
      <c r="O21" s="75">
        <f>SUM(O6:O17)</f>
        <v>279841</v>
      </c>
      <c r="P21" s="76">
        <v>0.13600000000000001</v>
      </c>
      <c r="Q21" s="53"/>
      <c r="R21" s="71"/>
      <c r="S21" s="53"/>
    </row>
    <row r="22" spans="1:19" ht="15" x14ac:dyDescent="0.25">
      <c r="A22" s="10"/>
      <c r="B22" s="39" t="s">
        <v>17</v>
      </c>
      <c r="C22" s="3">
        <v>1483</v>
      </c>
      <c r="D22" s="40">
        <f>((C22/C6)-1)</f>
        <v>-0.12144549763033174</v>
      </c>
      <c r="E22" s="3">
        <v>5551</v>
      </c>
      <c r="F22" s="40">
        <f>((E22/E6)-1)</f>
        <v>-5.5309734513274367E-2</v>
      </c>
      <c r="G22" s="3">
        <v>1253</v>
      </c>
      <c r="H22" s="40">
        <f>((G22/G6)-1)</f>
        <v>9.6696212731668396E-3</v>
      </c>
      <c r="I22" s="3">
        <v>1205</v>
      </c>
      <c r="J22" s="40">
        <f>((I22/I6)-1)</f>
        <v>-0.4418712366836498</v>
      </c>
      <c r="K22" s="3">
        <v>4370</v>
      </c>
      <c r="L22" s="40">
        <f>((K22/K6)-1)</f>
        <v>-2.2808586762075089E-2</v>
      </c>
      <c r="M22" s="4">
        <v>854</v>
      </c>
      <c r="N22" s="40">
        <f>((M22/M6)-1)</f>
        <v>-0.57680872150644202</v>
      </c>
      <c r="O22" s="5">
        <f>C22+E22+G22+I22+K22+M22</f>
        <v>14716</v>
      </c>
      <c r="P22" s="40">
        <f>((O22/O6)-1)</f>
        <v>-0.15686948550475532</v>
      </c>
      <c r="Q22" s="53"/>
      <c r="R22" s="71"/>
      <c r="S22" s="53"/>
    </row>
    <row r="23" spans="1:19" x14ac:dyDescent="0.2">
      <c r="A23" s="10"/>
      <c r="B23" s="39" t="s">
        <v>18</v>
      </c>
      <c r="C23" s="3">
        <v>1813</v>
      </c>
      <c r="D23" s="40">
        <f>((C23/C7)-1)</f>
        <v>3.4817351598173563E-2</v>
      </c>
      <c r="E23" s="3">
        <v>6462</v>
      </c>
      <c r="F23" s="40">
        <f>((E23/E7)-1)</f>
        <v>0.1749090909090909</v>
      </c>
      <c r="G23" s="3">
        <v>1820</v>
      </c>
      <c r="H23" s="40">
        <f>((G23/G7)-1)</f>
        <v>-8.8632949424136243E-2</v>
      </c>
      <c r="I23" s="3">
        <v>1368</v>
      </c>
      <c r="J23" s="40">
        <f>((I23/I7)-1)</f>
        <v>-0.24419889502762426</v>
      </c>
      <c r="K23" s="3">
        <v>4210</v>
      </c>
      <c r="L23" s="40">
        <f>((K23/K7)-1)</f>
        <v>8.0041046690610518E-2</v>
      </c>
      <c r="M23" s="4">
        <v>1104</v>
      </c>
      <c r="N23" s="40">
        <f>((M23/M7)-1)</f>
        <v>-0.3783783783783784</v>
      </c>
      <c r="O23" s="5">
        <f>C23+E23+G23+I23+K23+M23</f>
        <v>16777</v>
      </c>
      <c r="P23" s="40">
        <f>((O23/O7)-1)</f>
        <v>2.6295344528775022E-3</v>
      </c>
    </row>
    <row r="24" spans="1:19" x14ac:dyDescent="0.2">
      <c r="A24" s="10"/>
      <c r="B24" s="39" t="s">
        <v>19</v>
      </c>
      <c r="C24" s="3">
        <v>2434</v>
      </c>
      <c r="D24" s="40">
        <f>((C24/C8)-1)</f>
        <v>0.65690946221919666</v>
      </c>
      <c r="E24" s="3">
        <v>9190</v>
      </c>
      <c r="F24" s="40">
        <f>((E24/E8)-1)</f>
        <v>1.6063528077141238</v>
      </c>
      <c r="G24" s="3">
        <v>2723</v>
      </c>
      <c r="H24" s="40">
        <f>((G24/G8)-1)</f>
        <v>0.78440366972477071</v>
      </c>
      <c r="I24" s="3">
        <v>1673</v>
      </c>
      <c r="J24" s="40">
        <f>((I24/I8)-1)</f>
        <v>1.8404074702886248</v>
      </c>
      <c r="K24" s="3">
        <v>7423</v>
      </c>
      <c r="L24" s="40">
        <f>((K24/K8)-1)</f>
        <v>0.84239265326383728</v>
      </c>
      <c r="M24" s="4">
        <v>1599</v>
      </c>
      <c r="N24" s="40">
        <f>((M24/M8)-1)</f>
        <v>0.38802083333333326</v>
      </c>
      <c r="O24" s="5">
        <f>C24+E24+G24+I24+K24+M24</f>
        <v>25042</v>
      </c>
      <c r="P24" s="40">
        <f>((O24/O8)-1)</f>
        <v>1.0374257586852167</v>
      </c>
    </row>
    <row r="25" spans="1:19" x14ac:dyDescent="0.2">
      <c r="A25" s="10"/>
      <c r="B25" s="67" t="s">
        <v>38</v>
      </c>
      <c r="C25" s="51">
        <f>SUM(C22:C24)</f>
        <v>5730</v>
      </c>
      <c r="D25" s="52">
        <f>((C25/C18)-1)</f>
        <v>0.167243837848849</v>
      </c>
      <c r="E25" s="51">
        <f>SUM(E22:E24)</f>
        <v>21203</v>
      </c>
      <c r="F25" s="52">
        <f>((E25/E18)-1)</f>
        <v>0.42282915044960401</v>
      </c>
      <c r="G25" s="51">
        <f>SUM(G22:G24)</f>
        <v>5796</v>
      </c>
      <c r="H25" s="52">
        <f>((G25/G18)-1)</f>
        <v>0.21662468513853894</v>
      </c>
      <c r="I25" s="51">
        <f>SUM(I22:I24)</f>
        <v>4246</v>
      </c>
      <c r="J25" s="52">
        <f>((I25/I18)-1)</f>
        <v>-6.8451075032909148E-2</v>
      </c>
      <c r="K25" s="51">
        <f>SUM(K22:K24)</f>
        <v>16003</v>
      </c>
      <c r="L25" s="52">
        <f>((K25/K18)-1)</f>
        <v>0.2906686023066376</v>
      </c>
      <c r="M25" s="51">
        <f>SUM(M22:M24)</f>
        <v>3557</v>
      </c>
      <c r="N25" s="52">
        <f>((M25/M18)-1)</f>
        <v>-0.28083299636069547</v>
      </c>
      <c r="O25" s="51">
        <f>SUM(O22:O24)</f>
        <v>56535</v>
      </c>
      <c r="P25" s="52">
        <f>((O25/O18)-1)</f>
        <v>0.21638194414561718</v>
      </c>
    </row>
    <row r="26" spans="1:19" x14ac:dyDescent="0.2">
      <c r="A26" s="10"/>
      <c r="B26" s="37" t="s">
        <v>72</v>
      </c>
      <c r="D26" s="16"/>
      <c r="E26" s="16"/>
    </row>
    <row r="27" spans="1:19" x14ac:dyDescent="0.2">
      <c r="A27" s="10"/>
      <c r="B27" s="69" t="s">
        <v>67</v>
      </c>
      <c r="C27" s="37"/>
      <c r="D27" s="21"/>
      <c r="E27" s="21"/>
      <c r="F27" s="21"/>
      <c r="G27" s="20"/>
      <c r="H27" s="21"/>
      <c r="I27" s="23"/>
      <c r="J27" s="21"/>
      <c r="K27" s="19"/>
    </row>
    <row r="28" spans="1:19" x14ac:dyDescent="0.2">
      <c r="A28" s="10"/>
      <c r="B28" s="14" t="s">
        <v>41</v>
      </c>
      <c r="D28" s="21"/>
      <c r="E28" s="21"/>
      <c r="F28" s="21"/>
      <c r="G28" s="20"/>
      <c r="H28" s="21"/>
      <c r="I28" s="23"/>
      <c r="J28" s="21"/>
      <c r="K28" s="19"/>
    </row>
    <row r="29" spans="1:19" s="24" customFormat="1" x14ac:dyDescent="0.2">
      <c r="A29" s="22"/>
      <c r="B29" s="37" t="s">
        <v>68</v>
      </c>
      <c r="C29" s="70"/>
      <c r="D29" s="21"/>
      <c r="E29" s="21"/>
      <c r="F29" s="21"/>
      <c r="G29" s="21"/>
      <c r="H29" s="21"/>
      <c r="I29" s="23"/>
      <c r="J29" s="21"/>
      <c r="K29" s="19"/>
    </row>
  </sheetData>
  <pageMargins left="0.70866141732283472" right="0.70866141732283472" top="0.74803149606299213" bottom="0.74803149606299213" header="0.31496062992125984" footer="0.31496062992125984"/>
  <pageSetup paperSize="9" scale="92" orientation="landscape" horizontalDpi="4294967292" verticalDpi="4294967292" r:id="rId1"/>
  <ignoredErrors>
    <ignoredError sqref="O22:O24 D25 E25:N25 O25:P25" formula="1"/>
    <ignoredError sqref="C18:C20 E20 E18 E19 G20 G19 G18 I19 I18 K18 M18 O18 I20 K19 K20 M19 M20 O19 O20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9A6-CC85-462A-B8C4-FF99F320825D}">
  <dimension ref="A1:H4"/>
  <sheetViews>
    <sheetView workbookViewId="0"/>
  </sheetViews>
  <sheetFormatPr defaultRowHeight="15" x14ac:dyDescent="0.25"/>
  <cols>
    <col min="1" max="1" width="16.5703125" bestFit="1" customWidth="1"/>
    <col min="2" max="2" width="15" bestFit="1" customWidth="1"/>
    <col min="3" max="3" width="13.5703125" bestFit="1" customWidth="1"/>
    <col min="4" max="4" width="15.85546875" bestFit="1" customWidth="1"/>
    <col min="5" max="5" width="11.42578125" bestFit="1" customWidth="1"/>
    <col min="6" max="6" width="18.85546875" bestFit="1" customWidth="1"/>
    <col min="7" max="7" width="12.42578125" bestFit="1" customWidth="1"/>
    <col min="8" max="8" width="12" bestFit="1" customWidth="1"/>
  </cols>
  <sheetData>
    <row r="1" spans="1:8" x14ac:dyDescent="0.25">
      <c r="A1" s="29" t="s">
        <v>43</v>
      </c>
      <c r="B1" s="27" t="s">
        <v>51</v>
      </c>
      <c r="C1" s="27" t="s">
        <v>45</v>
      </c>
      <c r="D1" s="27" t="s">
        <v>46</v>
      </c>
      <c r="E1" s="27" t="s">
        <v>47</v>
      </c>
      <c r="F1" s="27" t="s">
        <v>52</v>
      </c>
      <c r="G1" s="27" t="s">
        <v>48</v>
      </c>
      <c r="H1" s="27" t="s">
        <v>50</v>
      </c>
    </row>
    <row r="2" spans="1:8" x14ac:dyDescent="0.25">
      <c r="A2" s="30" t="s">
        <v>35</v>
      </c>
      <c r="B2" s="31">
        <v>4909</v>
      </c>
      <c r="C2" s="31">
        <v>14902</v>
      </c>
      <c r="D2" s="31">
        <v>4764</v>
      </c>
      <c r="E2" s="31">
        <v>4558</v>
      </c>
      <c r="F2" s="31">
        <v>12399</v>
      </c>
      <c r="G2" s="31">
        <v>4946</v>
      </c>
      <c r="H2" s="31">
        <v>46478</v>
      </c>
    </row>
    <row r="3" spans="1:8" x14ac:dyDescent="0.25">
      <c r="A3" s="30" t="s">
        <v>38</v>
      </c>
      <c r="B3" s="31">
        <v>5730</v>
      </c>
      <c r="C3" s="31">
        <v>21203</v>
      </c>
      <c r="D3" s="31">
        <v>5796</v>
      </c>
      <c r="E3" s="31">
        <v>4246</v>
      </c>
      <c r="F3" s="31">
        <v>16003</v>
      </c>
      <c r="G3" s="31">
        <v>3557</v>
      </c>
      <c r="H3" s="31">
        <v>56535</v>
      </c>
    </row>
    <row r="4" spans="1:8" x14ac:dyDescent="0.25">
      <c r="A4" s="30" t="s">
        <v>44</v>
      </c>
      <c r="B4" s="31">
        <v>10639</v>
      </c>
      <c r="C4" s="31">
        <v>36105</v>
      </c>
      <c r="D4" s="31">
        <v>10560</v>
      </c>
      <c r="E4" s="31">
        <v>8804</v>
      </c>
      <c r="F4" s="31">
        <v>28402</v>
      </c>
      <c r="G4" s="31">
        <v>8503</v>
      </c>
      <c r="H4" s="31">
        <v>103013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E79-904E-4203-8799-7B06F5A365FB}">
  <sheetPr>
    <pageSetUpPr fitToPage="1"/>
  </sheetPr>
  <dimension ref="A1:N29"/>
  <sheetViews>
    <sheetView showGridLines="0" zoomScale="90" zoomScaleNormal="90" workbookViewId="0"/>
  </sheetViews>
  <sheetFormatPr defaultColWidth="17.7109375" defaultRowHeight="15" x14ac:dyDescent="0.25"/>
  <cols>
    <col min="1" max="1" width="3.7109375" style="53" customWidth="1"/>
    <col min="2" max="2" width="14.7109375" style="2" customWidth="1"/>
    <col min="3" max="3" width="10.7109375" style="53" customWidth="1"/>
    <col min="4" max="4" width="6.7109375" style="53" customWidth="1"/>
    <col min="5" max="5" width="10.7109375" style="53" customWidth="1"/>
    <col min="6" max="6" width="6.7109375" style="53" customWidth="1"/>
    <col min="7" max="7" width="10.7109375" style="53" customWidth="1"/>
    <col min="8" max="8" width="7.42578125" style="53" bestFit="1" customWidth="1"/>
    <col min="9" max="9" width="10.7109375" style="53" customWidth="1"/>
    <col min="10" max="10" width="7.5703125" style="53" bestFit="1" customWidth="1"/>
    <col min="11" max="11" width="10.7109375" style="53" customWidth="1"/>
    <col min="12" max="12" width="7.42578125" style="53" bestFit="1" customWidth="1"/>
    <col min="13" max="13" width="10.7109375" style="53" customWidth="1"/>
    <col min="14" max="14" width="6.7109375" style="53" customWidth="1"/>
    <col min="15" max="15" width="7.140625" style="53" customWidth="1"/>
    <col min="16" max="17" width="7.28515625" style="53" bestFit="1" customWidth="1"/>
    <col min="18" max="18" width="7.42578125" style="53" bestFit="1" customWidth="1"/>
    <col min="19" max="16384" width="17.7109375" style="53"/>
  </cols>
  <sheetData>
    <row r="1" spans="1:14" s="14" customFormat="1" ht="12.75" x14ac:dyDescent="0.2">
      <c r="A1" s="16"/>
      <c r="B1" s="17"/>
      <c r="C1" s="16"/>
      <c r="D1" s="16"/>
      <c r="E1" s="16"/>
      <c r="F1" s="16"/>
      <c r="G1" s="16"/>
      <c r="H1" s="16"/>
      <c r="I1" s="16"/>
      <c r="K1" s="16"/>
    </row>
    <row r="2" spans="1:14" s="14" customFormat="1" ht="12.75" x14ac:dyDescent="0.2">
      <c r="A2" s="10"/>
      <c r="B2" s="9" t="s">
        <v>80</v>
      </c>
      <c r="C2" s="10"/>
      <c r="D2" s="11"/>
      <c r="E2" s="12"/>
      <c r="F2" s="13"/>
      <c r="G2" s="13"/>
      <c r="H2" s="13"/>
      <c r="I2" s="13"/>
    </row>
    <row r="3" spans="1:14" s="14" customFormat="1" ht="12.75" x14ac:dyDescent="0.2">
      <c r="A3" s="10"/>
      <c r="B3" s="9" t="s">
        <v>82</v>
      </c>
      <c r="C3" s="10"/>
      <c r="D3" s="11"/>
      <c r="E3" s="12"/>
      <c r="F3" s="13"/>
      <c r="G3" s="13"/>
      <c r="H3" s="13"/>
      <c r="I3" s="13"/>
    </row>
    <row r="4" spans="1:14" s="14" customFormat="1" ht="12.75" x14ac:dyDescent="0.2">
      <c r="A4" s="16"/>
      <c r="B4" s="17"/>
      <c r="C4" s="16"/>
      <c r="D4" s="16"/>
      <c r="E4" s="16"/>
      <c r="F4" s="16"/>
      <c r="G4" s="16"/>
      <c r="H4" s="16"/>
      <c r="I4" s="16"/>
      <c r="K4" s="16"/>
    </row>
    <row r="5" spans="1:14" ht="24.6" customHeight="1" x14ac:dyDescent="0.25">
      <c r="A5" s="1"/>
      <c r="B5" s="38" t="s">
        <v>12</v>
      </c>
      <c r="C5" s="8" t="s">
        <v>2</v>
      </c>
      <c r="D5" s="7" t="s">
        <v>34</v>
      </c>
      <c r="E5" s="6" t="s">
        <v>3</v>
      </c>
      <c r="F5" s="7" t="s">
        <v>34</v>
      </c>
      <c r="G5" s="6" t="s">
        <v>4</v>
      </c>
      <c r="H5" s="7" t="s">
        <v>34</v>
      </c>
      <c r="I5" s="6" t="s">
        <v>6</v>
      </c>
      <c r="J5" s="7" t="s">
        <v>34</v>
      </c>
      <c r="K5" s="6" t="s">
        <v>8</v>
      </c>
      <c r="L5" s="7" t="s">
        <v>34</v>
      </c>
      <c r="M5" s="6" t="s">
        <v>16</v>
      </c>
      <c r="N5" s="7" t="s">
        <v>34</v>
      </c>
    </row>
    <row r="6" spans="1:14" x14ac:dyDescent="0.25">
      <c r="A6" s="1"/>
      <c r="B6" s="39" t="s">
        <v>13</v>
      </c>
      <c r="C6" s="3">
        <v>227</v>
      </c>
      <c r="D6" s="40">
        <v>0.99099999999999999</v>
      </c>
      <c r="E6" s="4">
        <v>62</v>
      </c>
      <c r="F6" s="40">
        <v>0.14799999999999999</v>
      </c>
      <c r="G6" s="4">
        <v>134</v>
      </c>
      <c r="H6" s="40">
        <v>3.0609999999999999</v>
      </c>
      <c r="I6" s="4">
        <v>155</v>
      </c>
      <c r="J6" s="40">
        <v>0.55000000000000004</v>
      </c>
      <c r="K6" s="4">
        <v>36</v>
      </c>
      <c r="L6" s="40">
        <v>3.5</v>
      </c>
      <c r="M6" s="4">
        <f>C6+E6+G6+I6+K6</f>
        <v>614</v>
      </c>
      <c r="N6" s="40">
        <v>0.98699999999999999</v>
      </c>
    </row>
    <row r="7" spans="1:14" x14ac:dyDescent="0.25">
      <c r="A7" s="1"/>
      <c r="B7" s="39" t="s">
        <v>14</v>
      </c>
      <c r="C7" s="3">
        <v>246</v>
      </c>
      <c r="D7" s="40">
        <v>0.113</v>
      </c>
      <c r="E7" s="4">
        <v>109</v>
      </c>
      <c r="F7" s="40">
        <v>-0.60899999999999999</v>
      </c>
      <c r="G7" s="4">
        <v>164</v>
      </c>
      <c r="H7" s="40">
        <v>9.2999999999999999E-2</v>
      </c>
      <c r="I7" s="4">
        <v>520</v>
      </c>
      <c r="J7" s="40">
        <v>2.6880000000000002</v>
      </c>
      <c r="K7" s="4">
        <v>30</v>
      </c>
      <c r="L7" s="40">
        <v>6.5</v>
      </c>
      <c r="M7" s="4">
        <f t="shared" ref="M7:M17" si="0">C7+E7+G7+I7+K7</f>
        <v>1069</v>
      </c>
      <c r="N7" s="40">
        <v>0.34499999999999997</v>
      </c>
    </row>
    <row r="8" spans="1:14" x14ac:dyDescent="0.25">
      <c r="A8" s="1"/>
      <c r="B8" s="39" t="s">
        <v>15</v>
      </c>
      <c r="C8" s="3">
        <v>180</v>
      </c>
      <c r="D8" s="40">
        <v>-0.26800000000000002</v>
      </c>
      <c r="E8" s="4">
        <v>155</v>
      </c>
      <c r="F8" s="40">
        <v>-9.9000000000000005E-2</v>
      </c>
      <c r="G8" s="4">
        <v>110</v>
      </c>
      <c r="H8" s="40">
        <v>0.66700000000000004</v>
      </c>
      <c r="I8" s="4">
        <v>609</v>
      </c>
      <c r="J8" s="40">
        <v>1.4359999999999999</v>
      </c>
      <c r="K8" s="4">
        <v>75</v>
      </c>
      <c r="L8" s="40">
        <v>1.0269999999999999</v>
      </c>
      <c r="M8" s="4">
        <f t="shared" si="0"/>
        <v>1129</v>
      </c>
      <c r="N8" s="40">
        <v>0.46400000000000002</v>
      </c>
    </row>
    <row r="9" spans="1:14" x14ac:dyDescent="0.25">
      <c r="A9" s="1"/>
      <c r="B9" s="39" t="s">
        <v>20</v>
      </c>
      <c r="C9" s="3">
        <v>80</v>
      </c>
      <c r="D9" s="40">
        <v>-0.61899999999999999</v>
      </c>
      <c r="E9" s="4">
        <v>153</v>
      </c>
      <c r="F9" s="40">
        <v>-0.22700000000000001</v>
      </c>
      <c r="G9" s="4">
        <v>12</v>
      </c>
      <c r="H9" s="40">
        <v>-0.9</v>
      </c>
      <c r="I9" s="4">
        <v>273</v>
      </c>
      <c r="J9" s="40">
        <v>2.64</v>
      </c>
      <c r="K9" s="4">
        <v>19</v>
      </c>
      <c r="L9" s="40">
        <v>-0.32100000000000001</v>
      </c>
      <c r="M9" s="4">
        <f t="shared" si="0"/>
        <v>537</v>
      </c>
      <c r="N9" s="40">
        <v>-0.14899999999999999</v>
      </c>
    </row>
    <row r="10" spans="1:14" x14ac:dyDescent="0.25">
      <c r="A10" s="1"/>
      <c r="B10" s="39" t="s">
        <v>21</v>
      </c>
      <c r="C10" s="3">
        <v>243</v>
      </c>
      <c r="D10" s="40">
        <v>0.24</v>
      </c>
      <c r="E10" s="4">
        <v>212</v>
      </c>
      <c r="F10" s="40">
        <v>0.247</v>
      </c>
      <c r="G10" s="4">
        <v>697</v>
      </c>
      <c r="H10" s="40">
        <v>3.2759999999999998</v>
      </c>
      <c r="I10" s="4">
        <v>1426</v>
      </c>
      <c r="J10" s="40">
        <v>15.976000000000001</v>
      </c>
      <c r="K10" s="4">
        <v>23</v>
      </c>
      <c r="L10" s="40">
        <v>-0.14799999999999999</v>
      </c>
      <c r="M10" s="4">
        <f t="shared" si="0"/>
        <v>2601</v>
      </c>
      <c r="N10" s="40">
        <v>3.0640000000000001</v>
      </c>
    </row>
    <row r="11" spans="1:14" x14ac:dyDescent="0.25">
      <c r="A11" s="1"/>
      <c r="B11" s="39" t="s">
        <v>22</v>
      </c>
      <c r="C11" s="3">
        <v>364</v>
      </c>
      <c r="D11" s="40">
        <v>1.1930000000000001</v>
      </c>
      <c r="E11" s="4">
        <v>354</v>
      </c>
      <c r="F11" s="40">
        <v>1.6419999999999999</v>
      </c>
      <c r="G11" s="4">
        <v>234</v>
      </c>
      <c r="H11" s="40">
        <v>0.72099999999999997</v>
      </c>
      <c r="I11" s="4">
        <v>264</v>
      </c>
      <c r="J11" s="40">
        <v>-0.77500000000000002</v>
      </c>
      <c r="K11" s="4">
        <v>76</v>
      </c>
      <c r="L11" s="40">
        <v>0.16900000000000001</v>
      </c>
      <c r="M11" s="4">
        <f t="shared" si="0"/>
        <v>1292</v>
      </c>
      <c r="N11" s="40">
        <v>-0.22700000000000001</v>
      </c>
    </row>
    <row r="12" spans="1:14" x14ac:dyDescent="0.25">
      <c r="A12" s="1"/>
      <c r="B12" s="39" t="s">
        <v>23</v>
      </c>
      <c r="C12" s="3">
        <v>361</v>
      </c>
      <c r="D12" s="40">
        <v>0.53</v>
      </c>
      <c r="E12" s="4">
        <v>367</v>
      </c>
      <c r="F12" s="40">
        <v>0.48599999999999999</v>
      </c>
      <c r="G12" s="4">
        <v>290</v>
      </c>
      <c r="H12" s="40">
        <v>0.48</v>
      </c>
      <c r="I12" s="4">
        <v>1190</v>
      </c>
      <c r="J12" s="40">
        <v>0.182</v>
      </c>
      <c r="K12" s="4">
        <v>115</v>
      </c>
      <c r="L12" s="40">
        <v>1.018</v>
      </c>
      <c r="M12" s="4">
        <f t="shared" si="0"/>
        <v>2323</v>
      </c>
      <c r="N12" s="40">
        <v>0.33300000000000002</v>
      </c>
    </row>
    <row r="13" spans="1:14" x14ac:dyDescent="0.25">
      <c r="A13" s="1"/>
      <c r="B13" s="39" t="s">
        <v>24</v>
      </c>
      <c r="C13" s="3">
        <v>306</v>
      </c>
      <c r="D13" s="40">
        <v>0.7</v>
      </c>
      <c r="E13" s="4">
        <v>327</v>
      </c>
      <c r="F13" s="40">
        <v>1.353</v>
      </c>
      <c r="G13" s="4">
        <v>856</v>
      </c>
      <c r="H13" s="40">
        <v>6.6429999999999998</v>
      </c>
      <c r="I13" s="4">
        <v>243</v>
      </c>
      <c r="J13" s="40">
        <v>2.423</v>
      </c>
      <c r="K13" s="4">
        <v>109</v>
      </c>
      <c r="L13" s="40">
        <v>1.224</v>
      </c>
      <c r="M13" s="4">
        <f t="shared" si="0"/>
        <v>1841</v>
      </c>
      <c r="N13" s="40">
        <v>2.3410000000000002</v>
      </c>
    </row>
    <row r="14" spans="1:14" x14ac:dyDescent="0.25">
      <c r="A14" s="1"/>
      <c r="B14" s="39" t="s">
        <v>25</v>
      </c>
      <c r="C14" s="3">
        <v>424</v>
      </c>
      <c r="D14" s="40">
        <v>0.30099999999999999</v>
      </c>
      <c r="E14" s="4">
        <v>264</v>
      </c>
      <c r="F14" s="40">
        <v>1.0469999999999999</v>
      </c>
      <c r="G14" s="4">
        <v>1497</v>
      </c>
      <c r="H14" s="40">
        <v>6.7969999999999997</v>
      </c>
      <c r="I14" s="4">
        <v>438</v>
      </c>
      <c r="J14" s="40">
        <v>2.8090000000000002</v>
      </c>
      <c r="K14" s="4">
        <v>126</v>
      </c>
      <c r="L14" s="40">
        <v>2.6</v>
      </c>
      <c r="M14" s="4">
        <f t="shared" si="0"/>
        <v>2749</v>
      </c>
      <c r="N14" s="40">
        <v>2.4489999999999998</v>
      </c>
    </row>
    <row r="15" spans="1:14" x14ac:dyDescent="0.25">
      <c r="A15" s="1"/>
      <c r="B15" s="39" t="s">
        <v>26</v>
      </c>
      <c r="C15" s="3">
        <v>363</v>
      </c>
      <c r="D15" s="40">
        <v>0.54500000000000004</v>
      </c>
      <c r="E15" s="4">
        <v>237</v>
      </c>
      <c r="F15" s="40">
        <v>1.548</v>
      </c>
      <c r="G15" s="4">
        <v>569</v>
      </c>
      <c r="H15" s="40">
        <v>1.5980000000000001</v>
      </c>
      <c r="I15" s="4">
        <v>288</v>
      </c>
      <c r="J15" s="40">
        <v>-0.49</v>
      </c>
      <c r="K15" s="4">
        <v>131</v>
      </c>
      <c r="L15" s="40">
        <v>1.0149999999999999</v>
      </c>
      <c r="M15" s="4">
        <f t="shared" si="0"/>
        <v>1588</v>
      </c>
      <c r="N15" s="40">
        <v>0.34899999999999998</v>
      </c>
    </row>
    <row r="16" spans="1:14" x14ac:dyDescent="0.25">
      <c r="A16" s="1"/>
      <c r="B16" s="39" t="s">
        <v>27</v>
      </c>
      <c r="C16" s="3">
        <v>260</v>
      </c>
      <c r="D16" s="40">
        <v>0.39800000000000002</v>
      </c>
      <c r="E16" s="4">
        <v>188</v>
      </c>
      <c r="F16" s="40">
        <v>3.1779999999999999</v>
      </c>
      <c r="G16" s="4">
        <v>816</v>
      </c>
      <c r="H16" s="40">
        <v>4.5140000000000002</v>
      </c>
      <c r="I16" s="4">
        <v>264</v>
      </c>
      <c r="J16" s="40">
        <v>-0.84899999999999998</v>
      </c>
      <c r="K16" s="4">
        <v>89</v>
      </c>
      <c r="L16" s="40">
        <v>-1.0999999999999999E-2</v>
      </c>
      <c r="M16" s="4">
        <f t="shared" si="0"/>
        <v>1617</v>
      </c>
      <c r="N16" s="40">
        <v>-0.27100000000000002</v>
      </c>
    </row>
    <row r="17" spans="1:14" x14ac:dyDescent="0.25">
      <c r="A17" s="1"/>
      <c r="B17" s="39" t="s">
        <v>28</v>
      </c>
      <c r="C17" s="3">
        <v>282</v>
      </c>
      <c r="D17" s="40">
        <v>0.17</v>
      </c>
      <c r="E17" s="4">
        <v>174</v>
      </c>
      <c r="F17" s="40">
        <v>4.1180000000000003</v>
      </c>
      <c r="G17" s="4">
        <v>228</v>
      </c>
      <c r="H17" s="40">
        <v>0.76700000000000002</v>
      </c>
      <c r="I17" s="4">
        <v>472</v>
      </c>
      <c r="J17" s="40">
        <v>-4.4999999999999998E-2</v>
      </c>
      <c r="K17" s="4">
        <v>104</v>
      </c>
      <c r="L17" s="40">
        <v>0.73299999999999998</v>
      </c>
      <c r="M17" s="4">
        <f t="shared" si="0"/>
        <v>1260</v>
      </c>
      <c r="N17" s="40">
        <v>0.315</v>
      </c>
    </row>
    <row r="18" spans="1:14" x14ac:dyDescent="0.25">
      <c r="A18" s="1"/>
      <c r="B18" s="54" t="s">
        <v>35</v>
      </c>
      <c r="C18" s="42">
        <f>SUM(C6:C8)</f>
        <v>653</v>
      </c>
      <c r="D18" s="55">
        <v>0.124</v>
      </c>
      <c r="E18" s="42">
        <f>SUM(E6:E8)</f>
        <v>326</v>
      </c>
      <c r="F18" s="55">
        <v>-0.35399999999999998</v>
      </c>
      <c r="G18" s="42">
        <f>SUM(G6:G8)</f>
        <v>408</v>
      </c>
      <c r="H18" s="55">
        <v>0.63900000000000001</v>
      </c>
      <c r="I18" s="42">
        <f>SUM(I6:I8)</f>
        <v>1284</v>
      </c>
      <c r="J18" s="55">
        <v>1.615</v>
      </c>
      <c r="K18" s="42">
        <f>SUM(K6:K8)</f>
        <v>141</v>
      </c>
      <c r="L18" s="55">
        <v>1.8779999999999999</v>
      </c>
      <c r="M18" s="42">
        <f>SUM(M6:M8)</f>
        <v>2812</v>
      </c>
      <c r="N18" s="55">
        <v>0.5</v>
      </c>
    </row>
    <row r="19" spans="1:14" x14ac:dyDescent="0.25">
      <c r="A19" s="1"/>
      <c r="B19" s="56" t="s">
        <v>36</v>
      </c>
      <c r="C19" s="45">
        <f>SUM(C6:C11)</f>
        <v>1340</v>
      </c>
      <c r="D19" s="57">
        <v>0.16200000000000001</v>
      </c>
      <c r="E19" s="45">
        <f>SUM(E6:E11)</f>
        <v>1045</v>
      </c>
      <c r="F19" s="57">
        <v>3.7999999999999999E-2</v>
      </c>
      <c r="G19" s="45">
        <f>SUM(G6:G11)</f>
        <v>1351</v>
      </c>
      <c r="H19" s="57">
        <v>1.022</v>
      </c>
      <c r="I19" s="45">
        <f>SUM(I6:I11)</f>
        <v>3247</v>
      </c>
      <c r="J19" s="57">
        <v>0.78300000000000003</v>
      </c>
      <c r="K19" s="45">
        <f>SUM(K6:K11)</f>
        <v>259</v>
      </c>
      <c r="L19" s="57">
        <v>0.53300000000000003</v>
      </c>
      <c r="M19" s="45">
        <f>SUM(M6:M11)</f>
        <v>7242</v>
      </c>
      <c r="N19" s="57">
        <v>0.503</v>
      </c>
    </row>
    <row r="20" spans="1:14" x14ac:dyDescent="0.25">
      <c r="A20" s="1"/>
      <c r="B20" s="56" t="s">
        <v>37</v>
      </c>
      <c r="C20" s="45">
        <f>SUM(C6:C14)</f>
        <v>2431</v>
      </c>
      <c r="D20" s="57">
        <v>0.28299999999999997</v>
      </c>
      <c r="E20" s="45">
        <f>SUM(E6:E14)</f>
        <v>2003</v>
      </c>
      <c r="F20" s="57">
        <v>0.316</v>
      </c>
      <c r="G20" s="45">
        <f>SUM(G6:G14)</f>
        <v>3994</v>
      </c>
      <c r="H20" s="57">
        <v>2.42</v>
      </c>
      <c r="I20" s="45">
        <f>SUM(I6:I14)</f>
        <v>5118</v>
      </c>
      <c r="J20" s="57">
        <v>0.69799999999999995</v>
      </c>
      <c r="K20" s="45">
        <f>SUM(K6:K14)</f>
        <v>609</v>
      </c>
      <c r="L20" s="57">
        <v>0.96499999999999997</v>
      </c>
      <c r="M20" s="45">
        <f>SUM(M6:M14)</f>
        <v>14155</v>
      </c>
      <c r="N20" s="57">
        <v>0.79</v>
      </c>
    </row>
    <row r="21" spans="1:14" x14ac:dyDescent="0.25">
      <c r="A21" s="1"/>
      <c r="B21" s="47" t="s">
        <v>29</v>
      </c>
      <c r="C21" s="48">
        <f>SUM(C6:C17)</f>
        <v>3336</v>
      </c>
      <c r="D21" s="58">
        <v>0.30499999999999999</v>
      </c>
      <c r="E21" s="48">
        <f>SUM(E6:E17)</f>
        <v>2602</v>
      </c>
      <c r="F21" s="58">
        <v>0.53600000000000003</v>
      </c>
      <c r="G21" s="48">
        <f>SUM(G6:G17)</f>
        <v>5607</v>
      </c>
      <c r="H21" s="58">
        <v>2.37</v>
      </c>
      <c r="I21" s="48">
        <f>SUM(I6:I17)</f>
        <v>6142</v>
      </c>
      <c r="J21" s="58">
        <v>5.5E-2</v>
      </c>
      <c r="K21" s="48">
        <f>SUM(K6:K17)</f>
        <v>933</v>
      </c>
      <c r="L21" s="58">
        <v>0.77700000000000002</v>
      </c>
      <c r="M21" s="48">
        <f>SUM(M6:M17)</f>
        <v>18620</v>
      </c>
      <c r="N21" s="58">
        <v>0.51800000000000002</v>
      </c>
    </row>
    <row r="22" spans="1:14" x14ac:dyDescent="0.25">
      <c r="A22" s="1"/>
      <c r="B22" s="39" t="s">
        <v>17</v>
      </c>
      <c r="C22" s="3">
        <v>183</v>
      </c>
      <c r="D22" s="40">
        <f>((C22/C6)-1)</f>
        <v>-0.19383259911894268</v>
      </c>
      <c r="E22" s="4">
        <v>83</v>
      </c>
      <c r="F22" s="40">
        <f>((E22/E6)-1)</f>
        <v>0.33870967741935476</v>
      </c>
      <c r="G22" s="4">
        <v>197</v>
      </c>
      <c r="H22" s="40">
        <f>((G22/G6)-1)</f>
        <v>0.4701492537313432</v>
      </c>
      <c r="I22" s="4">
        <v>211</v>
      </c>
      <c r="J22" s="40">
        <f>((I22/I6)-1)</f>
        <v>0.3612903225806452</v>
      </c>
      <c r="K22" s="4">
        <v>164</v>
      </c>
      <c r="L22" s="40">
        <f>((K22/K6)-1)</f>
        <v>3.5555555555555554</v>
      </c>
      <c r="M22" s="4">
        <f>C22+E22+G22+I22+K22</f>
        <v>838</v>
      </c>
      <c r="N22" s="40">
        <f>((M22/M6)-1)</f>
        <v>0.3648208469055374</v>
      </c>
    </row>
    <row r="23" spans="1:14" x14ac:dyDescent="0.25">
      <c r="A23" s="1"/>
      <c r="B23" s="39" t="s">
        <v>18</v>
      </c>
      <c r="C23" s="3">
        <v>341</v>
      </c>
      <c r="D23" s="40">
        <f>((C23/C7)-1)</f>
        <v>0.38617886178861793</v>
      </c>
      <c r="E23" s="4">
        <v>143</v>
      </c>
      <c r="F23" s="40">
        <f>((E23/E7)-1)</f>
        <v>0.31192660550458706</v>
      </c>
      <c r="G23" s="4">
        <v>324</v>
      </c>
      <c r="H23" s="40">
        <f>((G23/G7)-1)</f>
        <v>0.97560975609756095</v>
      </c>
      <c r="I23" s="4">
        <v>262</v>
      </c>
      <c r="J23" s="40">
        <f>((I23/I7)-1)</f>
        <v>-0.49615384615384617</v>
      </c>
      <c r="K23" s="4">
        <v>94</v>
      </c>
      <c r="L23" s="40">
        <f>((K23/K7)-1)</f>
        <v>2.1333333333333333</v>
      </c>
      <c r="M23" s="4">
        <f>C23+E23+G23+I23+K23</f>
        <v>1164</v>
      </c>
      <c r="N23" s="40">
        <f>((M23/M7)-1)</f>
        <v>8.8868101028999114E-2</v>
      </c>
    </row>
    <row r="24" spans="1:14" x14ac:dyDescent="0.25">
      <c r="A24" s="1"/>
      <c r="B24" s="39" t="s">
        <v>19</v>
      </c>
      <c r="C24" s="3">
        <v>331</v>
      </c>
      <c r="D24" s="40">
        <f>((C24/C8)-1)</f>
        <v>0.8388888888888888</v>
      </c>
      <c r="E24" s="4">
        <v>388</v>
      </c>
      <c r="F24" s="40">
        <f>((E24/E8)-1)</f>
        <v>1.5032258064516131</v>
      </c>
      <c r="G24" s="4">
        <v>486</v>
      </c>
      <c r="H24" s="40">
        <f>((G24/G8)-1)</f>
        <v>3.418181818181818</v>
      </c>
      <c r="I24" s="4">
        <v>687</v>
      </c>
      <c r="J24" s="40">
        <f>((I24/I8)-1)</f>
        <v>0.12807881773399021</v>
      </c>
      <c r="K24" s="4">
        <v>296</v>
      </c>
      <c r="L24" s="40">
        <f>((K24/K8)-1)</f>
        <v>2.9466666666666668</v>
      </c>
      <c r="M24" s="4">
        <f>C24+E24+G24+I24+K24</f>
        <v>2188</v>
      </c>
      <c r="N24" s="40">
        <f>((M24/M8)-1)</f>
        <v>0.93799822852081483</v>
      </c>
    </row>
    <row r="25" spans="1:14" x14ac:dyDescent="0.25">
      <c r="A25" s="1"/>
      <c r="B25" s="59" t="s">
        <v>38</v>
      </c>
      <c r="C25" s="51">
        <f>SUM(C22:C24)</f>
        <v>855</v>
      </c>
      <c r="D25" s="52">
        <f>((C25/C18)-1)</f>
        <v>0.30934150076569678</v>
      </c>
      <c r="E25" s="51">
        <f>SUM(E22:E24)</f>
        <v>614</v>
      </c>
      <c r="F25" s="52">
        <f>((E25/E18)-1)</f>
        <v>0.8834355828220859</v>
      </c>
      <c r="G25" s="51">
        <f>SUM(G22:G24)</f>
        <v>1007</v>
      </c>
      <c r="H25" s="52">
        <f>((G25/G18)-1)</f>
        <v>1.4681372549019609</v>
      </c>
      <c r="I25" s="51">
        <f>SUM(I22:I24)</f>
        <v>1160</v>
      </c>
      <c r="J25" s="52">
        <f>((I25/I18)-1)</f>
        <v>-9.6573208722741444E-2</v>
      </c>
      <c r="K25" s="51">
        <f>SUM(K22:K24)</f>
        <v>554</v>
      </c>
      <c r="L25" s="52">
        <f>((K25/K18)-1)</f>
        <v>2.9290780141843973</v>
      </c>
      <c r="M25" s="51">
        <f>SUM(M22:M24)</f>
        <v>4190</v>
      </c>
      <c r="N25" s="52">
        <f>((M25/M18)-1)</f>
        <v>0.49004267425320047</v>
      </c>
    </row>
    <row r="26" spans="1:14" x14ac:dyDescent="0.25">
      <c r="A26" s="1"/>
      <c r="B26" s="37" t="s">
        <v>72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B27" s="37" t="s">
        <v>39</v>
      </c>
    </row>
    <row r="28" spans="1:14" x14ac:dyDescent="0.25">
      <c r="B28" s="14" t="s">
        <v>64</v>
      </c>
    </row>
    <row r="29" spans="1:14" x14ac:dyDescent="0.25">
      <c r="B29" s="5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C25:H25 I25:N25 M22:M24" formula="1"/>
    <ignoredError sqref="C18:H18 I19 I18:L18 I20 C20 C19 E19 E20 G20 G19 K20 K19 M19 M20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9CA28-C06B-40FE-944B-9618ED11BFE5}">
  <dimension ref="A1:G4"/>
  <sheetViews>
    <sheetView workbookViewId="0"/>
  </sheetViews>
  <sheetFormatPr defaultRowHeight="15" x14ac:dyDescent="0.25"/>
  <cols>
    <col min="1" max="1" width="16.5703125" bestFit="1" customWidth="1"/>
    <col min="2" max="2" width="13.5703125" bestFit="1" customWidth="1"/>
    <col min="3" max="3" width="15.85546875" bestFit="1" customWidth="1"/>
    <col min="4" max="4" width="11.42578125" bestFit="1" customWidth="1"/>
    <col min="5" max="5" width="12.42578125" bestFit="1" customWidth="1"/>
    <col min="6" max="6" width="10.140625" bestFit="1" customWidth="1"/>
    <col min="7" max="7" width="12" bestFit="1" customWidth="1"/>
  </cols>
  <sheetData>
    <row r="1" spans="1:7" x14ac:dyDescent="0.25">
      <c r="A1" s="29" t="s">
        <v>43</v>
      </c>
      <c r="B1" s="27" t="s">
        <v>45</v>
      </c>
      <c r="C1" s="27" t="s">
        <v>46</v>
      </c>
      <c r="D1" s="27" t="s">
        <v>47</v>
      </c>
      <c r="E1" s="27" t="s">
        <v>48</v>
      </c>
      <c r="F1" s="27" t="s">
        <v>49</v>
      </c>
      <c r="G1" s="27" t="s">
        <v>50</v>
      </c>
    </row>
    <row r="2" spans="1:7" x14ac:dyDescent="0.25">
      <c r="A2" s="30" t="s">
        <v>35</v>
      </c>
      <c r="B2" s="31">
        <v>653</v>
      </c>
      <c r="C2" s="31">
        <v>326</v>
      </c>
      <c r="D2" s="31">
        <v>408</v>
      </c>
      <c r="E2" s="31">
        <v>1284</v>
      </c>
      <c r="F2" s="31">
        <v>141</v>
      </c>
      <c r="G2" s="31">
        <v>2812</v>
      </c>
    </row>
    <row r="3" spans="1:7" x14ac:dyDescent="0.25">
      <c r="A3" s="30" t="s">
        <v>38</v>
      </c>
      <c r="B3" s="31">
        <v>855</v>
      </c>
      <c r="C3" s="31">
        <v>614</v>
      </c>
      <c r="D3" s="31">
        <v>1007</v>
      </c>
      <c r="E3" s="31">
        <v>1160</v>
      </c>
      <c r="F3" s="31">
        <v>554</v>
      </c>
      <c r="G3" s="31">
        <v>4190</v>
      </c>
    </row>
    <row r="4" spans="1:7" x14ac:dyDescent="0.25">
      <c r="A4" s="30" t="s">
        <v>44</v>
      </c>
      <c r="B4" s="31">
        <v>1508</v>
      </c>
      <c r="C4" s="31">
        <v>940</v>
      </c>
      <c r="D4" s="31">
        <v>1415</v>
      </c>
      <c r="E4" s="31">
        <v>2444</v>
      </c>
      <c r="F4" s="31">
        <v>695</v>
      </c>
      <c r="G4" s="31">
        <v>7002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3D3-E71B-4D59-A1EE-51B0264FA629}">
  <sheetPr>
    <pageSetUpPr fitToPage="1"/>
  </sheetPr>
  <dimension ref="A1:P30"/>
  <sheetViews>
    <sheetView showGridLines="0" zoomScale="90" zoomScaleNormal="90" workbookViewId="0"/>
  </sheetViews>
  <sheetFormatPr defaultColWidth="17.7109375" defaultRowHeight="12.75" x14ac:dyDescent="0.2"/>
  <cols>
    <col min="1" max="1" width="3.7109375" style="14" customWidth="1"/>
    <col min="2" max="2" width="14.7109375" style="15" customWidth="1"/>
    <col min="3" max="3" width="10.7109375" style="14" customWidth="1"/>
    <col min="4" max="4" width="6.7109375" style="14" customWidth="1"/>
    <col min="5" max="5" width="10.7109375" style="14" customWidth="1"/>
    <col min="6" max="6" width="6.7109375" style="14" customWidth="1"/>
    <col min="7" max="7" width="10.7109375" style="14" customWidth="1"/>
    <col min="8" max="8" width="6.7109375" style="14" customWidth="1"/>
    <col min="9" max="9" width="10.7109375" style="14" customWidth="1"/>
    <col min="10" max="10" width="7.42578125" style="14" bestFit="1" customWidth="1"/>
    <col min="11" max="11" width="10.7109375" style="14" customWidth="1"/>
    <col min="12" max="12" width="7.42578125" style="14" bestFit="1" customWidth="1"/>
    <col min="13" max="13" width="10.7109375" style="14" customWidth="1"/>
    <col min="14" max="14" width="7.42578125" style="14" bestFit="1" customWidth="1"/>
    <col min="15" max="15" width="10.7109375" style="14" customWidth="1"/>
    <col min="16" max="17" width="6.7109375" style="14" customWidth="1"/>
    <col min="18" max="18" width="8.7109375" style="14" customWidth="1"/>
    <col min="19" max="19" width="6.7109375" style="14" customWidth="1"/>
    <col min="20" max="20" width="7.42578125" style="14" bestFit="1" customWidth="1"/>
    <col min="21" max="21" width="6.85546875" style="14" customWidth="1"/>
    <col min="22" max="22" width="7" style="14" bestFit="1" customWidth="1"/>
    <col min="23" max="16384" width="17.7109375" style="14"/>
  </cols>
  <sheetData>
    <row r="1" spans="1:16" x14ac:dyDescent="0.2">
      <c r="A1" s="16"/>
      <c r="B1" s="17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O1" s="16"/>
    </row>
    <row r="2" spans="1:16" x14ac:dyDescent="0.2">
      <c r="A2" s="10"/>
      <c r="B2" s="9" t="s">
        <v>79</v>
      </c>
      <c r="C2" s="10"/>
      <c r="D2" s="11"/>
      <c r="E2" s="12"/>
      <c r="F2" s="13"/>
      <c r="G2" s="13"/>
      <c r="H2" s="13"/>
      <c r="I2" s="13"/>
    </row>
    <row r="3" spans="1:16" x14ac:dyDescent="0.2">
      <c r="A3" s="10"/>
      <c r="B3" s="9" t="s">
        <v>82</v>
      </c>
      <c r="C3" s="10"/>
      <c r="D3" s="11"/>
      <c r="E3" s="12"/>
      <c r="F3" s="13"/>
      <c r="G3" s="13"/>
      <c r="H3" s="13"/>
      <c r="I3" s="13"/>
    </row>
    <row r="4" spans="1:16" x14ac:dyDescent="0.2">
      <c r="A4" s="16"/>
      <c r="B4" s="17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O4" s="16"/>
    </row>
    <row r="5" spans="1:16" ht="24.75" customHeight="1" x14ac:dyDescent="0.2">
      <c r="A5" s="10"/>
      <c r="B5" s="38" t="s">
        <v>12</v>
      </c>
      <c r="C5" s="6" t="s">
        <v>1</v>
      </c>
      <c r="D5" s="7" t="s">
        <v>34</v>
      </c>
      <c r="E5" s="8" t="s">
        <v>2</v>
      </c>
      <c r="F5" s="7" t="s">
        <v>34</v>
      </c>
      <c r="G5" s="6" t="s">
        <v>3</v>
      </c>
      <c r="H5" s="7" t="s">
        <v>34</v>
      </c>
      <c r="I5" s="6" t="s">
        <v>4</v>
      </c>
      <c r="J5" s="7" t="s">
        <v>34</v>
      </c>
      <c r="K5" s="8" t="s">
        <v>5</v>
      </c>
      <c r="L5" s="7" t="s">
        <v>34</v>
      </c>
      <c r="M5" s="6" t="s">
        <v>6</v>
      </c>
      <c r="N5" s="7" t="s">
        <v>34</v>
      </c>
      <c r="O5" s="6" t="s">
        <v>16</v>
      </c>
      <c r="P5" s="7" t="s">
        <v>34</v>
      </c>
    </row>
    <row r="6" spans="1:16" x14ac:dyDescent="0.2">
      <c r="A6" s="10"/>
      <c r="B6" s="39" t="s">
        <v>13</v>
      </c>
      <c r="C6" s="4">
        <v>881</v>
      </c>
      <c r="D6" s="40">
        <v>-4.7E-2</v>
      </c>
      <c r="E6" s="4">
        <v>770</v>
      </c>
      <c r="F6" s="40">
        <v>-0.22900000000000001</v>
      </c>
      <c r="G6" s="18" t="s">
        <v>0</v>
      </c>
      <c r="H6" s="18" t="s">
        <v>0</v>
      </c>
      <c r="I6" s="4">
        <v>1080</v>
      </c>
      <c r="J6" s="40">
        <v>4.4550000000000001</v>
      </c>
      <c r="K6" s="4">
        <v>1046</v>
      </c>
      <c r="L6" s="40">
        <v>0.57799999999999996</v>
      </c>
      <c r="M6" s="4">
        <v>895</v>
      </c>
      <c r="N6" s="40">
        <v>0.93300000000000005</v>
      </c>
      <c r="O6" s="4">
        <f t="shared" ref="O6:O17" si="0">C6+E6+I6+K6+M6</f>
        <v>4672</v>
      </c>
      <c r="P6" s="40">
        <v>0.439</v>
      </c>
    </row>
    <row r="7" spans="1:16" x14ac:dyDescent="0.2">
      <c r="A7" s="10"/>
      <c r="B7" s="39" t="s">
        <v>14</v>
      </c>
      <c r="C7" s="4">
        <v>953</v>
      </c>
      <c r="D7" s="40">
        <v>0.17699999999999999</v>
      </c>
      <c r="E7" s="4">
        <v>816</v>
      </c>
      <c r="F7" s="40">
        <v>-0.32300000000000001</v>
      </c>
      <c r="G7" s="18" t="s">
        <v>0</v>
      </c>
      <c r="H7" s="18" t="s">
        <v>0</v>
      </c>
      <c r="I7" s="4">
        <v>632</v>
      </c>
      <c r="J7" s="40">
        <v>2.5910000000000002</v>
      </c>
      <c r="K7" s="4">
        <v>877</v>
      </c>
      <c r="L7" s="40">
        <v>0.23300000000000001</v>
      </c>
      <c r="M7" s="4">
        <v>850</v>
      </c>
      <c r="N7" s="40">
        <v>0.78600000000000003</v>
      </c>
      <c r="O7" s="4">
        <f t="shared" si="0"/>
        <v>4128</v>
      </c>
      <c r="P7" s="40">
        <v>0.222</v>
      </c>
    </row>
    <row r="8" spans="1:16" x14ac:dyDescent="0.2">
      <c r="A8" s="10"/>
      <c r="B8" s="39" t="s">
        <v>15</v>
      </c>
      <c r="C8" s="4">
        <v>887</v>
      </c>
      <c r="D8" s="40">
        <v>0.19400000000000001</v>
      </c>
      <c r="E8" s="4">
        <v>576</v>
      </c>
      <c r="F8" s="40">
        <v>-0.622</v>
      </c>
      <c r="G8" s="18" t="s">
        <v>0</v>
      </c>
      <c r="H8" s="18" t="s">
        <v>0</v>
      </c>
      <c r="I8" s="4">
        <v>112</v>
      </c>
      <c r="J8" s="40">
        <v>-0.217</v>
      </c>
      <c r="K8" s="4">
        <v>754</v>
      </c>
      <c r="L8" s="40">
        <v>-0.36199999999999999</v>
      </c>
      <c r="M8" s="4">
        <v>643</v>
      </c>
      <c r="N8" s="40">
        <v>1.8080000000000001</v>
      </c>
      <c r="O8" s="4">
        <f t="shared" si="0"/>
        <v>2972</v>
      </c>
      <c r="P8" s="40">
        <v>-0.222</v>
      </c>
    </row>
    <row r="9" spans="1:16" x14ac:dyDescent="0.2">
      <c r="A9" s="10"/>
      <c r="B9" s="39" t="s">
        <v>20</v>
      </c>
      <c r="C9" s="4">
        <v>636</v>
      </c>
      <c r="D9" s="40">
        <v>-0.50700000000000001</v>
      </c>
      <c r="E9" s="4">
        <v>276</v>
      </c>
      <c r="F9" s="40">
        <v>-0.67800000000000005</v>
      </c>
      <c r="G9" s="18" t="s">
        <v>0</v>
      </c>
      <c r="H9" s="18" t="s">
        <v>0</v>
      </c>
      <c r="I9" s="4">
        <v>15</v>
      </c>
      <c r="J9" s="40">
        <v>-0.95299999999999996</v>
      </c>
      <c r="K9" s="4">
        <v>1205</v>
      </c>
      <c r="L9" s="40">
        <v>0.03</v>
      </c>
      <c r="M9" s="4">
        <v>35</v>
      </c>
      <c r="N9" s="40">
        <v>-0.90400000000000003</v>
      </c>
      <c r="O9" s="4">
        <f t="shared" si="0"/>
        <v>2167</v>
      </c>
      <c r="P9" s="40">
        <v>-0.45800000000000002</v>
      </c>
    </row>
    <row r="10" spans="1:16" x14ac:dyDescent="0.2">
      <c r="A10" s="10"/>
      <c r="B10" s="39" t="s">
        <v>21</v>
      </c>
      <c r="C10" s="4">
        <v>1286</v>
      </c>
      <c r="D10" s="40">
        <v>-0.28100000000000003</v>
      </c>
      <c r="E10" s="4">
        <v>773</v>
      </c>
      <c r="F10" s="40">
        <v>-0.32100000000000001</v>
      </c>
      <c r="G10" s="18" t="s">
        <v>0</v>
      </c>
      <c r="H10" s="18" t="s">
        <v>0</v>
      </c>
      <c r="I10" s="4">
        <v>257</v>
      </c>
      <c r="J10" s="40">
        <v>0.08</v>
      </c>
      <c r="K10" s="4">
        <v>1541</v>
      </c>
      <c r="L10" s="40">
        <v>0.24199999999999999</v>
      </c>
      <c r="M10" s="4">
        <v>302</v>
      </c>
      <c r="N10" s="40">
        <v>0.35399999999999998</v>
      </c>
      <c r="O10" s="4">
        <f t="shared" si="0"/>
        <v>4159</v>
      </c>
      <c r="P10" s="40">
        <v>-0.10199999999999999</v>
      </c>
    </row>
    <row r="11" spans="1:16" x14ac:dyDescent="0.2">
      <c r="A11" s="10"/>
      <c r="B11" s="39" t="s">
        <v>22</v>
      </c>
      <c r="C11" s="4">
        <v>1878</v>
      </c>
      <c r="D11" s="40">
        <v>-0.16500000000000001</v>
      </c>
      <c r="E11" s="4">
        <v>1204</v>
      </c>
      <c r="F11" s="40">
        <v>-0.27300000000000002</v>
      </c>
      <c r="G11" s="18" t="s">
        <v>0</v>
      </c>
      <c r="H11" s="18" t="s">
        <v>0</v>
      </c>
      <c r="I11" s="4">
        <v>427</v>
      </c>
      <c r="J11" s="40">
        <v>0.10299999999999999</v>
      </c>
      <c r="K11" s="4">
        <v>2315</v>
      </c>
      <c r="L11" s="40">
        <v>0.82899999999999996</v>
      </c>
      <c r="M11" s="4">
        <v>699</v>
      </c>
      <c r="N11" s="40">
        <v>0.25900000000000001</v>
      </c>
      <c r="O11" s="4">
        <f t="shared" si="0"/>
        <v>6523</v>
      </c>
      <c r="P11" s="40">
        <v>6.7000000000000004E-2</v>
      </c>
    </row>
    <row r="12" spans="1:16" x14ac:dyDescent="0.2">
      <c r="A12" s="10"/>
      <c r="B12" s="39" t="s">
        <v>23</v>
      </c>
      <c r="C12" s="4">
        <v>1725</v>
      </c>
      <c r="D12" s="40">
        <v>-8.2000000000000003E-2</v>
      </c>
      <c r="E12" s="4">
        <v>1409</v>
      </c>
      <c r="F12" s="40">
        <v>-0.221</v>
      </c>
      <c r="G12" s="18" t="s">
        <v>0</v>
      </c>
      <c r="H12" s="18" t="s">
        <v>0</v>
      </c>
      <c r="I12" s="4">
        <v>485</v>
      </c>
      <c r="J12" s="40">
        <v>0.55900000000000005</v>
      </c>
      <c r="K12" s="4">
        <v>2620</v>
      </c>
      <c r="L12" s="40">
        <v>0.85399999999999998</v>
      </c>
      <c r="M12" s="4">
        <v>1721</v>
      </c>
      <c r="N12" s="40">
        <v>1.073</v>
      </c>
      <c r="O12" s="4">
        <f t="shared" si="0"/>
        <v>7960</v>
      </c>
      <c r="P12" s="40">
        <v>0.27500000000000002</v>
      </c>
    </row>
    <row r="13" spans="1:16" x14ac:dyDescent="0.2">
      <c r="A13" s="10"/>
      <c r="B13" s="39" t="s">
        <v>24</v>
      </c>
      <c r="C13" s="4">
        <v>1648</v>
      </c>
      <c r="D13" s="40">
        <v>0.161</v>
      </c>
      <c r="E13" s="4">
        <v>856</v>
      </c>
      <c r="F13" s="40">
        <v>8.0000000000000002E-3</v>
      </c>
      <c r="G13" s="18" t="s">
        <v>0</v>
      </c>
      <c r="H13" s="18" t="s">
        <v>0</v>
      </c>
      <c r="I13" s="4">
        <v>250</v>
      </c>
      <c r="J13" s="40">
        <v>1.381</v>
      </c>
      <c r="K13" s="4">
        <v>2208</v>
      </c>
      <c r="L13" s="40">
        <v>0.91200000000000003</v>
      </c>
      <c r="M13" s="4">
        <v>1840</v>
      </c>
      <c r="N13" s="40">
        <v>6.51</v>
      </c>
      <c r="O13" s="4">
        <f t="shared" si="0"/>
        <v>6802</v>
      </c>
      <c r="P13" s="40">
        <v>0.80300000000000005</v>
      </c>
    </row>
    <row r="14" spans="1:16" x14ac:dyDescent="0.2">
      <c r="A14" s="10"/>
      <c r="B14" s="39" t="s">
        <v>25</v>
      </c>
      <c r="C14" s="4">
        <v>1411</v>
      </c>
      <c r="D14" s="40">
        <v>-0.10299999999999999</v>
      </c>
      <c r="E14" s="4">
        <v>1094</v>
      </c>
      <c r="F14" s="40">
        <v>-0.13400000000000001</v>
      </c>
      <c r="G14" s="18" t="s">
        <v>0</v>
      </c>
      <c r="H14" s="18" t="s">
        <v>0</v>
      </c>
      <c r="I14" s="4">
        <v>433</v>
      </c>
      <c r="J14" s="40">
        <v>2.0070000000000001</v>
      </c>
      <c r="K14" s="4">
        <v>2466</v>
      </c>
      <c r="L14" s="40">
        <v>1.1200000000000001</v>
      </c>
      <c r="M14" s="4">
        <v>490</v>
      </c>
      <c r="N14" s="40">
        <v>-0.39800000000000002</v>
      </c>
      <c r="O14" s="4">
        <f t="shared" si="0"/>
        <v>5894</v>
      </c>
      <c r="P14" s="40">
        <v>0.189</v>
      </c>
    </row>
    <row r="15" spans="1:16" x14ac:dyDescent="0.2">
      <c r="A15" s="10"/>
      <c r="B15" s="39" t="s">
        <v>26</v>
      </c>
      <c r="C15" s="4">
        <v>1231</v>
      </c>
      <c r="D15" s="40">
        <v>-7.8E-2</v>
      </c>
      <c r="E15" s="4">
        <v>1085</v>
      </c>
      <c r="F15" s="40">
        <v>-0.106</v>
      </c>
      <c r="G15" s="18" t="s">
        <v>0</v>
      </c>
      <c r="H15" s="18" t="s">
        <v>0</v>
      </c>
      <c r="I15" s="4">
        <v>336</v>
      </c>
      <c r="J15" s="40">
        <v>0.89800000000000002</v>
      </c>
      <c r="K15" s="4">
        <v>1668</v>
      </c>
      <c r="L15" s="40">
        <v>0.86799999999999999</v>
      </c>
      <c r="M15" s="4">
        <v>516</v>
      </c>
      <c r="N15" s="40">
        <v>1.234</v>
      </c>
      <c r="O15" s="4">
        <f t="shared" si="0"/>
        <v>4836</v>
      </c>
      <c r="P15" s="40">
        <v>0.25600000000000001</v>
      </c>
    </row>
    <row r="16" spans="1:16" x14ac:dyDescent="0.2">
      <c r="A16" s="10"/>
      <c r="B16" s="39" t="s">
        <v>27</v>
      </c>
      <c r="C16" s="4">
        <v>923</v>
      </c>
      <c r="D16" s="40">
        <v>-0.106</v>
      </c>
      <c r="E16" s="4">
        <v>877</v>
      </c>
      <c r="F16" s="40">
        <v>0.27300000000000002</v>
      </c>
      <c r="G16" s="18" t="s">
        <v>0</v>
      </c>
      <c r="H16" s="18" t="s">
        <v>0</v>
      </c>
      <c r="I16" s="4">
        <v>481</v>
      </c>
      <c r="J16" s="40">
        <v>-8.5999999999999993E-2</v>
      </c>
      <c r="K16" s="4">
        <v>1940</v>
      </c>
      <c r="L16" s="40">
        <v>1.3520000000000001</v>
      </c>
      <c r="M16" s="4">
        <v>230</v>
      </c>
      <c r="N16" s="40">
        <v>-0.442</v>
      </c>
      <c r="O16" s="4">
        <f t="shared" si="0"/>
        <v>4451</v>
      </c>
      <c r="P16" s="40">
        <v>0.27800000000000002</v>
      </c>
    </row>
    <row r="17" spans="1:16" x14ac:dyDescent="0.2">
      <c r="A17" s="10"/>
      <c r="B17" s="39" t="s">
        <v>28</v>
      </c>
      <c r="C17" s="4">
        <v>935</v>
      </c>
      <c r="D17" s="40">
        <v>-1.7999999999999999E-2</v>
      </c>
      <c r="E17" s="4">
        <v>1150</v>
      </c>
      <c r="F17" s="40">
        <v>0.75</v>
      </c>
      <c r="G17" s="18" t="s">
        <v>0</v>
      </c>
      <c r="H17" s="18" t="s">
        <v>0</v>
      </c>
      <c r="I17" s="4">
        <v>545</v>
      </c>
      <c r="J17" s="40">
        <v>-0.54300000000000004</v>
      </c>
      <c r="K17" s="4">
        <v>1087</v>
      </c>
      <c r="L17" s="40">
        <v>6.4000000000000001E-2</v>
      </c>
      <c r="M17" s="4">
        <v>288</v>
      </c>
      <c r="N17" s="40">
        <v>-0.61399999999999999</v>
      </c>
      <c r="O17" s="4">
        <f t="shared" si="0"/>
        <v>4005</v>
      </c>
      <c r="P17" s="40">
        <v>-0.124</v>
      </c>
    </row>
    <row r="18" spans="1:16" x14ac:dyDescent="0.2">
      <c r="A18" s="10"/>
      <c r="B18" s="60" t="s">
        <v>35</v>
      </c>
      <c r="C18" s="42">
        <f>SUM(C6:C8)</f>
        <v>2721</v>
      </c>
      <c r="D18" s="43">
        <v>9.9000000000000005E-2</v>
      </c>
      <c r="E18" s="42">
        <f>SUM(E6:E8)</f>
        <v>2162</v>
      </c>
      <c r="F18" s="43">
        <v>-0.42</v>
      </c>
      <c r="G18" s="61" t="s">
        <v>0</v>
      </c>
      <c r="H18" s="61" t="s">
        <v>0</v>
      </c>
      <c r="I18" s="42">
        <f>SUM(I6:I8)</f>
        <v>1824</v>
      </c>
      <c r="J18" s="43">
        <v>2.528</v>
      </c>
      <c r="K18" s="42">
        <f>SUM(K6:K8)</f>
        <v>2677</v>
      </c>
      <c r="L18" s="43">
        <v>4.7E-2</v>
      </c>
      <c r="M18" s="42">
        <f>SUM(M6:M8)</f>
        <v>2388</v>
      </c>
      <c r="N18" s="43">
        <v>1.0449999999999999</v>
      </c>
      <c r="O18" s="42">
        <f>SUM(O6:O8)</f>
        <v>11772</v>
      </c>
      <c r="P18" s="43">
        <v>0.127</v>
      </c>
    </row>
    <row r="19" spans="1:16" x14ac:dyDescent="0.2">
      <c r="A19" s="10"/>
      <c r="B19" s="62" t="s">
        <v>36</v>
      </c>
      <c r="C19" s="45">
        <f>SUM(C6:C11)</f>
        <v>6521</v>
      </c>
      <c r="D19" s="46">
        <v>-0.16500000000000001</v>
      </c>
      <c r="E19" s="45">
        <f>SUM(E6:E11)</f>
        <v>4415</v>
      </c>
      <c r="F19" s="46">
        <v>-0.40100000000000002</v>
      </c>
      <c r="G19" s="63" t="s">
        <v>0</v>
      </c>
      <c r="H19" s="63" t="s">
        <v>0</v>
      </c>
      <c r="I19" s="45">
        <f>SUM(I6:I11)</f>
        <v>2523</v>
      </c>
      <c r="J19" s="46">
        <v>0.73</v>
      </c>
      <c r="K19" s="45">
        <f>SUM(K6:K11)</f>
        <v>7738</v>
      </c>
      <c r="L19" s="46">
        <v>0.24099999999999999</v>
      </c>
      <c r="M19" s="45">
        <f>SUM(M6:M11)</f>
        <v>3424</v>
      </c>
      <c r="N19" s="46">
        <v>0.48199999999999998</v>
      </c>
      <c r="O19" s="45">
        <f>SUM(O6:O11)</f>
        <v>24621</v>
      </c>
      <c r="P19" s="46">
        <v>-2.1999999999999999E-2</v>
      </c>
    </row>
    <row r="20" spans="1:16" x14ac:dyDescent="0.2">
      <c r="A20" s="10"/>
      <c r="B20" s="62" t="s">
        <v>37</v>
      </c>
      <c r="C20" s="45">
        <f>SUM(C6:C14)</f>
        <v>11305</v>
      </c>
      <c r="D20" s="46">
        <v>-0.108</v>
      </c>
      <c r="E20" s="45">
        <f>SUM(E6:E14)</f>
        <v>7774</v>
      </c>
      <c r="F20" s="46">
        <v>-0.312</v>
      </c>
      <c r="G20" s="63" t="s">
        <v>0</v>
      </c>
      <c r="H20" s="63" t="s">
        <v>0</v>
      </c>
      <c r="I20" s="45">
        <f>SUM(I6:I14)</f>
        <v>3691</v>
      </c>
      <c r="J20" s="46">
        <v>0.82899999999999996</v>
      </c>
      <c r="K20" s="45">
        <f>SUM(K6:K14)</f>
        <v>15032</v>
      </c>
      <c r="L20" s="46">
        <v>0.50900000000000001</v>
      </c>
      <c r="M20" s="45">
        <f>SUM(M6:M14)</f>
        <v>7475</v>
      </c>
      <c r="N20" s="46">
        <v>0.78</v>
      </c>
      <c r="O20" s="45">
        <f>SUM(O6:O14)</f>
        <v>45277</v>
      </c>
      <c r="P20" s="46">
        <v>0.127</v>
      </c>
    </row>
    <row r="21" spans="1:16" x14ac:dyDescent="0.2">
      <c r="A21" s="10"/>
      <c r="B21" s="64" t="s">
        <v>29</v>
      </c>
      <c r="C21" s="48">
        <f>SUM(C6:C17)</f>
        <v>14394</v>
      </c>
      <c r="D21" s="49">
        <v>-0.1</v>
      </c>
      <c r="E21" s="48">
        <f>SUM(E6:E17)</f>
        <v>10886</v>
      </c>
      <c r="F21" s="49">
        <v>-0.214</v>
      </c>
      <c r="G21" s="65" t="s">
        <v>0</v>
      </c>
      <c r="H21" s="65" t="s">
        <v>0</v>
      </c>
      <c r="I21" s="48">
        <f>SUM(I6:I17)</f>
        <v>5053</v>
      </c>
      <c r="J21" s="49">
        <v>0.29099999999999998</v>
      </c>
      <c r="K21" s="48">
        <f>SUM(K6:K17)</f>
        <v>19727</v>
      </c>
      <c r="L21" s="49">
        <v>0.55300000000000005</v>
      </c>
      <c r="M21" s="48">
        <f>SUM(M6:M17)</f>
        <v>8509</v>
      </c>
      <c r="N21" s="49">
        <v>0.52200000000000002</v>
      </c>
      <c r="O21" s="48">
        <f>SUM(O6:O17)</f>
        <v>58569</v>
      </c>
      <c r="P21" s="49">
        <v>0.125</v>
      </c>
    </row>
    <row r="22" spans="1:16" x14ac:dyDescent="0.2">
      <c r="A22" s="10"/>
      <c r="B22" s="66" t="s">
        <v>17</v>
      </c>
      <c r="C22" s="4">
        <v>893</v>
      </c>
      <c r="D22" s="40">
        <f>((C22/C6)-1)</f>
        <v>1.3620885357548351E-2</v>
      </c>
      <c r="E22" s="4">
        <v>735</v>
      </c>
      <c r="F22" s="40">
        <f>((E22/E6)-1)</f>
        <v>-4.5454545454545414E-2</v>
      </c>
      <c r="G22" s="18" t="s">
        <v>0</v>
      </c>
      <c r="H22" s="18" t="s">
        <v>0</v>
      </c>
      <c r="I22" s="4">
        <v>272</v>
      </c>
      <c r="J22" s="40">
        <f>((I22/I6)-1)</f>
        <v>-0.74814814814814823</v>
      </c>
      <c r="K22" s="4">
        <v>1761</v>
      </c>
      <c r="L22" s="40">
        <f>((K22/K6)-1)</f>
        <v>0.68355640535372841</v>
      </c>
      <c r="M22" s="4">
        <v>200</v>
      </c>
      <c r="N22" s="40">
        <f>((M22/M6)-1)</f>
        <v>-0.77653631284916202</v>
      </c>
      <c r="O22" s="4">
        <f>C22+E22+I22+K22+M22</f>
        <v>3861</v>
      </c>
      <c r="P22" s="40">
        <f>((O22/O6)-1)</f>
        <v>-0.17358732876712324</v>
      </c>
    </row>
    <row r="23" spans="1:16" x14ac:dyDescent="0.2">
      <c r="A23" s="10"/>
      <c r="B23" s="66" t="s">
        <v>18</v>
      </c>
      <c r="C23" s="4">
        <v>1025</v>
      </c>
      <c r="D23" s="40">
        <f>((C23/C7)-1)</f>
        <v>7.5550891920251884E-2</v>
      </c>
      <c r="E23" s="4">
        <v>1103</v>
      </c>
      <c r="F23" s="40">
        <f>((E23/E7)-1)</f>
        <v>0.35171568627450989</v>
      </c>
      <c r="G23" s="18" t="s">
        <v>0</v>
      </c>
      <c r="H23" s="18" t="s">
        <v>0</v>
      </c>
      <c r="I23" s="4">
        <v>295</v>
      </c>
      <c r="J23" s="40">
        <f>((I23/I7)-1)</f>
        <v>-0.53322784810126578</v>
      </c>
      <c r="K23" s="4">
        <v>1799</v>
      </c>
      <c r="L23" s="40">
        <f>((K23/K7)-1)</f>
        <v>1.0513112884834666</v>
      </c>
      <c r="M23" s="4">
        <v>253</v>
      </c>
      <c r="N23" s="40">
        <f>((M23/M7)-1)</f>
        <v>-0.70235294117647062</v>
      </c>
      <c r="O23" s="4">
        <f>C23+E23+I23+K23+M23</f>
        <v>4475</v>
      </c>
      <c r="P23" s="40">
        <f>((O23/O7)-1)</f>
        <v>8.4060077519379828E-2</v>
      </c>
    </row>
    <row r="24" spans="1:16" x14ac:dyDescent="0.2">
      <c r="A24" s="10"/>
      <c r="B24" s="66" t="s">
        <v>19</v>
      </c>
      <c r="C24" s="4">
        <v>1443</v>
      </c>
      <c r="D24" s="40">
        <f>((C24/C8)-1)</f>
        <v>0.62683201803833155</v>
      </c>
      <c r="E24" s="4">
        <v>2206</v>
      </c>
      <c r="F24" s="40">
        <f>((E24/E8)-1)</f>
        <v>2.8298611111111112</v>
      </c>
      <c r="G24" s="18" t="s">
        <v>0</v>
      </c>
      <c r="H24" s="18" t="s">
        <v>0</v>
      </c>
      <c r="I24" s="4">
        <v>369</v>
      </c>
      <c r="J24" s="40">
        <f>((I24/I8)-1)</f>
        <v>2.2946428571428572</v>
      </c>
      <c r="K24" s="4">
        <v>2501</v>
      </c>
      <c r="L24" s="40">
        <f>((K24/K8)-1)</f>
        <v>2.316976127320955</v>
      </c>
      <c r="M24" s="4">
        <v>448</v>
      </c>
      <c r="N24" s="40">
        <f>((M24/M8)-1)</f>
        <v>-0.30326594090202175</v>
      </c>
      <c r="O24" s="4">
        <f>C24+E24+I24+K24+M24</f>
        <v>6967</v>
      </c>
      <c r="P24" s="40">
        <f>((O24/O8)-1)</f>
        <v>1.3442126514131898</v>
      </c>
    </row>
    <row r="25" spans="1:16" x14ac:dyDescent="0.2">
      <c r="A25" s="10"/>
      <c r="B25" s="67" t="s">
        <v>38</v>
      </c>
      <c r="C25" s="51">
        <f>SUM(C22:C24)</f>
        <v>3361</v>
      </c>
      <c r="D25" s="52">
        <f>((C25/C18)-1)</f>
        <v>0.2352076442484381</v>
      </c>
      <c r="E25" s="51">
        <f>SUM(E22:E24)</f>
        <v>4044</v>
      </c>
      <c r="F25" s="52">
        <f>((E25/E18)-1)</f>
        <v>0.87049028677150786</v>
      </c>
      <c r="G25" s="68" t="s">
        <v>0</v>
      </c>
      <c r="H25" s="68" t="s">
        <v>0</v>
      </c>
      <c r="I25" s="51">
        <f>SUM(I22:I24)</f>
        <v>936</v>
      </c>
      <c r="J25" s="52">
        <f>((I25/I18)-1)</f>
        <v>-0.48684210526315785</v>
      </c>
      <c r="K25" s="51">
        <f>SUM(K22:K24)</f>
        <v>6061</v>
      </c>
      <c r="L25" s="52">
        <f>((K25/K18)-1)</f>
        <v>1.2641016062756818</v>
      </c>
      <c r="M25" s="51">
        <f>SUM(M22:M24)</f>
        <v>901</v>
      </c>
      <c r="N25" s="52">
        <f>((M25/M18)-1)</f>
        <v>-0.62269681742043548</v>
      </c>
      <c r="O25" s="51">
        <f>SUM(O22:O24)</f>
        <v>15303</v>
      </c>
      <c r="P25" s="52">
        <f>((O25/O18)-1)</f>
        <v>0.29994903160040765</v>
      </c>
    </row>
    <row r="26" spans="1:16" x14ac:dyDescent="0.2">
      <c r="A26" s="10"/>
      <c r="B26" s="37" t="s">
        <v>72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2">
      <c r="A27" s="10"/>
      <c r="B27" s="69" t="s">
        <v>67</v>
      </c>
      <c r="D27" s="16"/>
      <c r="E27" s="16"/>
    </row>
    <row r="28" spans="1:16" x14ac:dyDescent="0.2">
      <c r="B28" s="37" t="s">
        <v>41</v>
      </c>
      <c r="C28" s="37"/>
      <c r="D28" s="21"/>
      <c r="E28" s="21"/>
      <c r="F28" s="21"/>
      <c r="G28" s="20"/>
      <c r="H28" s="21"/>
      <c r="I28" s="23"/>
      <c r="J28" s="21"/>
      <c r="K28" s="19"/>
    </row>
    <row r="29" spans="1:16" x14ac:dyDescent="0.2">
      <c r="B29" s="37" t="s">
        <v>71</v>
      </c>
      <c r="D29" s="21"/>
      <c r="E29" s="21"/>
      <c r="F29" s="21"/>
      <c r="G29" s="20"/>
      <c r="H29" s="21"/>
      <c r="I29" s="23"/>
      <c r="J29" s="21"/>
      <c r="K29" s="19"/>
    </row>
    <row r="30" spans="1:16" x14ac:dyDescent="0.2">
      <c r="B30" s="14"/>
      <c r="C30" s="70"/>
      <c r="D30" s="21"/>
      <c r="E30" s="21"/>
      <c r="F30" s="21"/>
      <c r="G30" s="21"/>
      <c r="H30" s="21"/>
      <c r="I30" s="23"/>
      <c r="J30" s="21"/>
      <c r="K30" s="19"/>
      <c r="L30" s="24"/>
      <c r="M30" s="24"/>
      <c r="N30" s="24"/>
      <c r="O30" s="24"/>
      <c r="P30" s="24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ignoredErrors>
    <ignoredError sqref="C18:C21 E18:F18 E20 E19 I19 I20 K20 K19 M19 M20 O20 O19 I18:O18" formulaRange="1"/>
    <ignoredError sqref="D25:E25 J25:P25 O22:O24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1A56A-3D63-42F3-A7DB-ECA447E3D6D1}">
  <dimension ref="B1:H12"/>
  <sheetViews>
    <sheetView showGridLines="0" zoomScale="90" zoomScaleNormal="90" workbookViewId="0"/>
  </sheetViews>
  <sheetFormatPr defaultRowHeight="15" x14ac:dyDescent="0.25"/>
  <cols>
    <col min="1" max="1" width="3.7109375" customWidth="1"/>
    <col min="2" max="2" width="25" bestFit="1" customWidth="1"/>
    <col min="3" max="8" width="15.28515625" customWidth="1"/>
  </cols>
  <sheetData>
    <row r="1" spans="2:8" s="27" customFormat="1" x14ac:dyDescent="0.25"/>
    <row r="2" spans="2:8" s="27" customFormat="1" x14ac:dyDescent="0.25">
      <c r="B2" s="2" t="s">
        <v>81</v>
      </c>
    </row>
    <row r="3" spans="2:8" s="27" customFormat="1" x14ac:dyDescent="0.25">
      <c r="B3" s="2" t="s">
        <v>7</v>
      </c>
    </row>
    <row r="4" spans="2:8" s="27" customFormat="1" x14ac:dyDescent="0.25"/>
    <row r="5" spans="2:8" ht="24.75" customHeight="1" x14ac:dyDescent="0.25">
      <c r="B5" s="34" t="s">
        <v>61</v>
      </c>
      <c r="C5" s="35" t="s">
        <v>53</v>
      </c>
      <c r="D5" s="35" t="s">
        <v>54</v>
      </c>
      <c r="E5" s="35" t="s">
        <v>55</v>
      </c>
      <c r="F5" s="35" t="s">
        <v>56</v>
      </c>
      <c r="G5" s="35" t="s">
        <v>57</v>
      </c>
      <c r="H5" s="35" t="s">
        <v>58</v>
      </c>
    </row>
    <row r="6" spans="2:8" x14ac:dyDescent="0.25">
      <c r="B6" s="32" t="s">
        <v>73</v>
      </c>
      <c r="C6" s="32">
        <v>145043</v>
      </c>
      <c r="D6" s="32">
        <v>161490</v>
      </c>
      <c r="E6" s="33">
        <v>173273</v>
      </c>
      <c r="F6" s="33">
        <v>206386</v>
      </c>
      <c r="G6" s="33">
        <v>179347</v>
      </c>
      <c r="H6" s="33">
        <v>197856</v>
      </c>
    </row>
    <row r="7" spans="2:8" x14ac:dyDescent="0.25">
      <c r="B7" s="32" t="s">
        <v>74</v>
      </c>
      <c r="C7" s="32">
        <v>46481</v>
      </c>
      <c r="D7" s="32">
        <v>49848</v>
      </c>
      <c r="E7" s="33">
        <v>34116</v>
      </c>
      <c r="F7" s="33">
        <v>45992</v>
      </c>
      <c r="G7" s="33">
        <v>46478</v>
      </c>
      <c r="H7" s="33">
        <v>56535</v>
      </c>
    </row>
    <row r="8" spans="2:8" x14ac:dyDescent="0.25">
      <c r="B8" s="32" t="s">
        <v>75</v>
      </c>
      <c r="C8" s="32">
        <v>423</v>
      </c>
      <c r="D8" s="32">
        <v>601</v>
      </c>
      <c r="E8" s="32">
        <v>1028</v>
      </c>
      <c r="F8" s="32">
        <v>1880</v>
      </c>
      <c r="G8" s="33">
        <v>2812</v>
      </c>
      <c r="H8" s="33">
        <v>4190</v>
      </c>
    </row>
    <row r="9" spans="2:8" x14ac:dyDescent="0.25">
      <c r="B9" s="32" t="s">
        <v>76</v>
      </c>
      <c r="C9" s="32">
        <v>2078</v>
      </c>
      <c r="D9" s="32">
        <v>3547</v>
      </c>
      <c r="E9" s="33">
        <v>5739</v>
      </c>
      <c r="F9" s="33">
        <v>10256</v>
      </c>
      <c r="G9" s="33">
        <v>11772</v>
      </c>
      <c r="H9" s="33">
        <v>15303</v>
      </c>
    </row>
    <row r="11" spans="2:8" x14ac:dyDescent="0.25">
      <c r="B11" s="36" t="s">
        <v>62</v>
      </c>
    </row>
    <row r="12" spans="2:8" x14ac:dyDescent="0.25">
      <c r="B12" s="36" t="s">
        <v>63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Index</vt:lpstr>
      <vt:lpstr>Motorcycles - (ICE &amp; Electric)</vt:lpstr>
      <vt:lpstr>Sheet2</vt:lpstr>
      <vt:lpstr>Mopeds - (ICE &amp; Electric)</vt:lpstr>
      <vt:lpstr>Sheet3</vt:lpstr>
      <vt:lpstr>Motorcycles (Electric)</vt:lpstr>
      <vt:lpstr>Sheet5</vt:lpstr>
      <vt:lpstr> Mopeds (Electric)</vt:lpstr>
      <vt:lpstr>Cumulative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Ordonez</dc:creator>
  <cp:lastModifiedBy>Anna_Brzozowska</cp:lastModifiedBy>
  <cp:lastPrinted>2021-04-25T18:51:15Z</cp:lastPrinted>
  <dcterms:created xsi:type="dcterms:W3CDTF">2017-10-26T07:56:52Z</dcterms:created>
  <dcterms:modified xsi:type="dcterms:W3CDTF">2021-05-04T13:41:58Z</dcterms:modified>
</cp:coreProperties>
</file>