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SC\"/>
    </mc:Choice>
  </mc:AlternateContent>
  <xr:revisionPtr revIDLastSave="0" documentId="13_ncr:1_{13D9CEB7-CB4C-48ED-88ED-9814F9D329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table  " sheetId="66" r:id="rId1"/>
    <sheet name="CV GVW&gt;3.5t" sheetId="1" r:id="rId2"/>
    <sheet name="CV GVW&gt;3.5t-segments 1" sheetId="3" r:id="rId3"/>
    <sheet name="CV GVW&gt;3.5t-segmenty 2" sheetId="9" r:id="rId4"/>
    <sheet name="Buses GVW&gt;3.5t" sheetId="5" r:id="rId5"/>
    <sheet name="LCV up to 3.5t" sheetId="6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5" l="1"/>
  <c r="F68" i="65"/>
  <c r="G68" i="65" s="1"/>
  <c r="D68" i="65"/>
  <c r="K68" i="65" s="1"/>
  <c r="S67" i="65"/>
  <c r="S68" i="65" s="1"/>
  <c r="T68" i="65" s="1"/>
  <c r="Q67" i="65"/>
  <c r="Q68" i="65" s="1"/>
  <c r="J67" i="65"/>
  <c r="K67" i="65" s="1"/>
  <c r="H67" i="65"/>
  <c r="G67" i="65"/>
  <c r="F67" i="65"/>
  <c r="D67" i="65"/>
  <c r="E67" i="65" s="1"/>
  <c r="S32" i="65"/>
  <c r="T32" i="65" s="1"/>
  <c r="Q32" i="65"/>
  <c r="U32" i="65" s="1"/>
  <c r="J32" i="65"/>
  <c r="F32" i="65"/>
  <c r="G32" i="65" s="1"/>
  <c r="D32" i="65"/>
  <c r="H32" i="65" s="1"/>
  <c r="S31" i="65"/>
  <c r="T31" i="65" s="1"/>
  <c r="Q31" i="65"/>
  <c r="U31" i="65" s="1"/>
  <c r="J31" i="65"/>
  <c r="F31" i="65"/>
  <c r="G31" i="65" s="1"/>
  <c r="D31" i="65"/>
  <c r="H31" i="65" s="1"/>
  <c r="U68" i="65" l="1"/>
  <c r="R68" i="65"/>
  <c r="R31" i="65"/>
  <c r="R67" i="65"/>
  <c r="E32" i="65"/>
  <c r="K32" i="65" s="1"/>
  <c r="T67" i="65"/>
  <c r="U67" i="65"/>
  <c r="E68" i="65"/>
  <c r="R32" i="65"/>
  <c r="H68" i="65"/>
  <c r="E31" i="65"/>
  <c r="K31" i="65" s="1"/>
  <c r="M15" i="5" l="1"/>
  <c r="M16" i="5" s="1"/>
  <c r="K15" i="5"/>
  <c r="K16" i="5" s="1"/>
  <c r="N76" i="9"/>
  <c r="M76" i="9"/>
  <c r="L76" i="9"/>
  <c r="K76" i="9"/>
  <c r="N27" i="9"/>
  <c r="M27" i="9"/>
  <c r="L27" i="9"/>
  <c r="K27" i="9"/>
  <c r="M17" i="1"/>
  <c r="M18" i="1" s="1"/>
  <c r="N18" i="1" s="1"/>
  <c r="K17" i="1"/>
  <c r="K18" i="1" s="1"/>
  <c r="O27" i="9" l="1"/>
  <c r="O76" i="9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6" i="9"/>
  <c r="E76" i="9"/>
  <c r="I76" i="9"/>
  <c r="F76" i="9"/>
  <c r="D76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6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6" i="9"/>
  <c r="J17" i="1"/>
  <c r="E18" i="1" l="1"/>
  <c r="H18" i="1"/>
</calcChain>
</file>

<file path=xl/sharedStrings.xml><?xml version="1.0" encoding="utf-8"?>
<sst xmlns="http://schemas.openxmlformats.org/spreadsheetml/2006/main" count="670" uniqueCount="134">
  <si>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</si>
  <si>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</si>
  <si>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</si>
  <si>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</si>
  <si>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</si>
  <si>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</si>
  <si>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</si>
  <si>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</si>
  <si>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</si>
  <si>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</si>
  <si>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</si>
  <si>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</si>
  <si>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</si>
  <si>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</si>
  <si>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</si>
  <si>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</si>
  <si>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</si>
  <si>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</si>
  <si>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</si>
  <si>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</si>
  <si>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</si>
  <si>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</si>
  <si>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</si>
  <si>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</si>
  <si>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</si>
  <si>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</si>
  <si>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</si>
  <si>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</si>
  <si>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</si>
  <si>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</si>
  <si>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</si>
  <si>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</si>
  <si>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</si>
  <si>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</si>
  <si>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</si>
  <si>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</si>
  <si>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</si>
  <si>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</si>
  <si>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</si>
  <si>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</si>
  <si>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</si>
  <si>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</si>
  <si>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</si>
  <si>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</si>
  <si>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</si>
  <si>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</si>
  <si>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</si>
  <si>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</si>
  <si>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</si>
  <si>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</si>
  <si>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</si>
  <si>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</si>
  <si>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</si>
  <si>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</si>
  <si>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</si>
  <si>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</si>
  <si>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</si>
  <si>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</si>
  <si>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</si>
  <si>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</si>
  <si>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</si>
  <si>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</si>
  <si>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</si>
  <si>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</si>
  <si>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</si>
  <si>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</si>
  <si>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</si>
  <si>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</si>
  <si>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</si>
  <si>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</si>
  <si>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</si>
  <si>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</si>
  <si>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</si>
  <si>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</si>
  <si>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</si>
  <si>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</si>
  <si>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</si>
  <si>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</si>
  <si>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</si>
  <si>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</si>
  <si>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</si>
  <si>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</si>
  <si>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</si>
  <si>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</si>
  <si>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</si>
  <si>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</si>
  <si>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</si>
  <si>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</si>
  <si>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</si>
  <si>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</si>
  <si>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</si>
  <si>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</si>
  <si>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</si>
  <si>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</si>
  <si>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</si>
  <si>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Maj</t>
  </si>
  <si>
    <t/>
  </si>
  <si>
    <t>Czerwiec</t>
  </si>
  <si>
    <t>June</t>
  </si>
  <si>
    <t>PIAGGIO</t>
  </si>
  <si>
    <t>KIA</t>
  </si>
  <si>
    <t>Ford Transit Courier</t>
  </si>
  <si>
    <t>MAN TGE</t>
  </si>
  <si>
    <t>Fiat Scudo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</si>
  <si>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</si>
  <si>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</si>
  <si>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</si>
  <si>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</si>
  <si>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</si>
  <si>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</si>
  <si>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marek - Lipiec 2026</t>
  </si>
  <si>
    <t>Registrations of new LCV up to 3.5T, Top Brands - July 2026</t>
  </si>
  <si>
    <t>Rok narastająco Styczeń -Lipiec</t>
  </si>
  <si>
    <t>YTD January - JuLy</t>
  </si>
  <si>
    <t>Lip/Cze
Zmiana poz</t>
  </si>
  <si>
    <t>Jul/JunCh position</t>
  </si>
  <si>
    <t>KGM</t>
  </si>
  <si>
    <t>Rejestracje nowych samochodów dostawczych do 3,5T, ranking modeli - Lipiec 2026</t>
  </si>
  <si>
    <t>Registrations of new LCV up to 3.5T, Top Models - July 2026</t>
  </si>
  <si>
    <t>Citroen Berlingo</t>
  </si>
  <si>
    <t>PZPM based on CEP (Central Register of Vehicles)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</si>
  <si>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</si>
  <si>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</si>
  <si>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</si>
  <si>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</si>
  <si>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</si>
  <si>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</si>
  <si>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</si>
  <si>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</si>
  <si>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</si>
  <si>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2026
Jul</t>
  </si>
  <si>
    <t>2025
Jul</t>
  </si>
  <si>
    <t>2026
Jan - Jul</t>
  </si>
  <si>
    <t>2025
Jan -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</si>
</sst>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14" fontId="23" fillId="0" borderId="0" xfId="6" applyNumberFormat="1" applyFont="1"/>
    <xf numFmtId="0" fontId="33" fillId="0" borderId="0" xfId="33" applyFont="1" applyAlignment="1">
      <alignment horizontal="center" vertical="top"/>
    </xf>
    <xf numFmtId="0" fontId="34" fillId="0" borderId="0" xfId="4" applyFont="1" applyAlignment="1">
      <alignment horizontal="right" vertical="center"/>
    </xf>
    <xf numFmtId="0" fontId="13" fillId="0" borderId="0" xfId="4" applyFont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5" fillId="3" borderId="10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9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5" fillId="3" borderId="6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29" fillId="0" borderId="0" xfId="0" applyFont="1" applyAlignment="1">
      <alignment horizontal="center" vertical="center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14" fillId="0" borderId="0" xfId="4" applyFont="1" applyAlignment="1">
      <alignment horizontal="center" vertical="center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left" vertical="top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70">
    <dxf>
      <font>
        <color theme="5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C176-5A58-4CF4-B834-CA2272F20FD9}">
  <dimension ref="B1:P17"/>
  <sheetViews>
    <sheetView showGridLines="0" tabSelected="1" zoomScaleNormal="100" workbookViewId="0"/>
  </sheetViews>
  <sheetFormatPr defaultColWidth="9.1796875" defaultRowHeight="14"/>
  <cols>
    <col min="1" max="1" width="1.54296875" style="35" customWidth="1"/>
    <col min="2" max="2" width="32.453125" style="35" customWidth="1"/>
    <col min="3" max="7" width="11" style="35" customWidth="1"/>
    <col min="8" max="8" width="12" style="35" customWidth="1"/>
    <col min="9" max="11" width="9.1796875" style="35"/>
    <col min="12" max="12" width="24.1796875" style="35" customWidth="1"/>
    <col min="13" max="15" width="9.1796875" style="35"/>
    <col min="16" max="16" width="10.54296875" style="35" customWidth="1"/>
    <col min="17" max="17" width="11.453125" style="35" customWidth="1"/>
    <col min="18" max="16384" width="9.1796875" style="35"/>
  </cols>
  <sheetData>
    <row r="1" spans="2:8">
      <c r="B1" s="35" t="s">
        <v>120</v>
      </c>
      <c r="D1" s="36"/>
      <c r="E1" s="36"/>
      <c r="F1" s="36"/>
      <c r="G1" s="36"/>
      <c r="H1" s="3">
        <v>46239</v>
      </c>
    </row>
    <row r="2" spans="2:8" ht="26.25" customHeight="1">
      <c r="B2" s="112" t="s">
        <v>121</v>
      </c>
      <c r="C2" s="112"/>
      <c r="D2" s="112"/>
      <c r="E2" s="112"/>
      <c r="F2" s="112"/>
      <c r="G2" s="112"/>
      <c r="H2" s="112"/>
    </row>
    <row r="3" spans="2:8" ht="26.25" customHeight="1">
      <c r="B3" s="38"/>
      <c r="C3" s="39" t="s">
        <v>130</v>
      </c>
      <c r="D3" s="39" t="s">
        <v>131</v>
      </c>
      <c r="E3" s="40" t="s">
        <v>122</v>
      </c>
      <c r="F3" s="39" t="s">
        <v>132</v>
      </c>
      <c r="G3" s="39" t="s">
        <v>133</v>
      </c>
      <c r="H3" s="40" t="s">
        <v>122</v>
      </c>
    </row>
    <row r="4" spans="2:8" ht="26.25" customHeight="1">
      <c r="B4" s="122" t="s">
        <v>123</v>
      </c>
      <c r="C4" s="41">
        <v>2338</v>
      </c>
      <c r="D4" s="41">
        <v>2170</v>
      </c>
      <c r="E4" s="42">
        <v>7.7419354838709653E-2</v>
      </c>
      <c r="F4" s="41">
        <v>21260</v>
      </c>
      <c r="G4" s="41">
        <v>17192</v>
      </c>
      <c r="H4" s="42">
        <v>0.23662168450442067</v>
      </c>
    </row>
    <row r="5" spans="2:8" ht="26.25" customHeight="1">
      <c r="B5" s="43" t="s">
        <v>124</v>
      </c>
      <c r="C5" s="44">
        <v>541</v>
      </c>
      <c r="D5" s="44">
        <v>587</v>
      </c>
      <c r="E5" s="45">
        <v>-7.8364565587734192E-2</v>
      </c>
      <c r="F5" s="44">
        <v>4690</v>
      </c>
      <c r="G5" s="44">
        <v>4089</v>
      </c>
      <c r="H5" s="45">
        <v>0.14697970163854235</v>
      </c>
    </row>
    <row r="6" spans="2:8" ht="26.25" customHeight="1">
      <c r="B6" s="43" t="s">
        <v>125</v>
      </c>
      <c r="C6" s="44">
        <v>119</v>
      </c>
      <c r="D6" s="44">
        <v>114</v>
      </c>
      <c r="E6" s="45">
        <v>4.3859649122806932E-2</v>
      </c>
      <c r="F6" s="44">
        <v>617</v>
      </c>
      <c r="G6" s="44">
        <v>658</v>
      </c>
      <c r="H6" s="45">
        <v>-6.2310030395136828E-2</v>
      </c>
    </row>
    <row r="7" spans="2:8" ht="26.25" customHeight="1">
      <c r="B7" s="43" t="s">
        <v>126</v>
      </c>
      <c r="C7" s="44">
        <v>1678</v>
      </c>
      <c r="D7" s="44">
        <v>1469</v>
      </c>
      <c r="E7" s="45">
        <v>0.14227365554799176</v>
      </c>
      <c r="F7" s="44">
        <v>15953</v>
      </c>
      <c r="G7" s="44">
        <v>12445</v>
      </c>
      <c r="H7" s="45">
        <v>0.28188027320208908</v>
      </c>
    </row>
    <row r="8" spans="2:8" ht="26.25" customHeight="1">
      <c r="B8" s="122" t="s">
        <v>127</v>
      </c>
      <c r="C8" s="41">
        <v>365</v>
      </c>
      <c r="D8" s="41">
        <v>244</v>
      </c>
      <c r="E8" s="42">
        <v>0.49590163934426235</v>
      </c>
      <c r="F8" s="41">
        <v>2501</v>
      </c>
      <c r="G8" s="41">
        <v>1444</v>
      </c>
      <c r="H8" s="42">
        <v>0.73199445983379507</v>
      </c>
    </row>
    <row r="9" spans="2:8" ht="26.25" customHeight="1">
      <c r="B9" s="46" t="s">
        <v>128</v>
      </c>
      <c r="C9" s="47">
        <v>2703</v>
      </c>
      <c r="D9" s="47">
        <v>2414</v>
      </c>
      <c r="E9" s="48">
        <v>0.11971830985915499</v>
      </c>
      <c r="F9" s="47">
        <v>23761</v>
      </c>
      <c r="G9" s="47">
        <v>18636</v>
      </c>
      <c r="H9" s="48">
        <v>0.27500536595836023</v>
      </c>
    </row>
    <row r="10" spans="2:8">
      <c r="B10" s="123" t="s">
        <v>129</v>
      </c>
    </row>
    <row r="11" spans="2:8" ht="15" customHeight="1"/>
    <row r="17" spans="16:16">
      <c r="P17" s="49"/>
    </row>
  </sheetData>
  <mergeCells count="1">
    <mergeCell ref="B2:H2"/>
  </mergeCells>
  <conditionalFormatting sqref="E4:E9 H4:H9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796875" defaultRowHeight="14"/>
  <cols>
    <col min="1" max="1" width="1.1796875" style="35" customWidth="1"/>
    <col min="2" max="2" width="9.1796875" style="35" customWidth="1"/>
    <col min="3" max="3" width="16.81640625" style="35" customWidth="1"/>
    <col min="4" max="4" width="9" style="35" customWidth="1"/>
    <col min="5" max="5" width="11" style="35" customWidth="1"/>
    <col min="6" max="6" width="9" style="35" customWidth="1"/>
    <col min="7" max="7" width="12.81640625" style="35" customWidth="1"/>
    <col min="8" max="9" width="9" style="35" customWidth="1"/>
    <col min="10" max="10" width="11.453125" style="35" customWidth="1"/>
    <col min="11" max="14" width="9.1796875" style="35"/>
    <col min="15" max="15" width="11.453125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 ht="14.5" customHeight="1">
      <c r="B2" s="78" t="s">
        <v>19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2:15" ht="14.5" customHeight="1" thickBot="1">
      <c r="B3" s="79" t="s">
        <v>20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2:15" ht="14.5" customHeight="1">
      <c r="B4" s="106" t="s">
        <v>0</v>
      </c>
      <c r="C4" s="108" t="s">
        <v>1</v>
      </c>
      <c r="D4" s="104" t="s">
        <v>104</v>
      </c>
      <c r="E4" s="83"/>
      <c r="F4" s="83"/>
      <c r="G4" s="83"/>
      <c r="H4" s="96"/>
      <c r="I4" s="82" t="s">
        <v>95</v>
      </c>
      <c r="J4" s="96"/>
      <c r="K4" s="82" t="s">
        <v>105</v>
      </c>
      <c r="L4" s="83"/>
      <c r="M4" s="83"/>
      <c r="N4" s="83"/>
      <c r="O4" s="84"/>
    </row>
    <row r="5" spans="2:15" ht="14.5" customHeight="1" thickBot="1">
      <c r="B5" s="107"/>
      <c r="C5" s="109"/>
      <c r="D5" s="105" t="s">
        <v>106</v>
      </c>
      <c r="E5" s="86"/>
      <c r="F5" s="86"/>
      <c r="G5" s="86"/>
      <c r="H5" s="97"/>
      <c r="I5" s="85" t="s">
        <v>98</v>
      </c>
      <c r="J5" s="97"/>
      <c r="K5" s="85" t="s">
        <v>107</v>
      </c>
      <c r="L5" s="86"/>
      <c r="M5" s="86"/>
      <c r="N5" s="86"/>
      <c r="O5" s="87"/>
    </row>
    <row r="6" spans="2:15" ht="14.5" customHeight="1">
      <c r="B6" s="107"/>
      <c r="C6" s="109"/>
      <c r="D6" s="88">
        <v>2026</v>
      </c>
      <c r="E6" s="89"/>
      <c r="F6" s="88">
        <v>2025</v>
      </c>
      <c r="G6" s="89"/>
      <c r="H6" s="92" t="s">
        <v>22</v>
      </c>
      <c r="I6" s="98">
        <v>2026</v>
      </c>
      <c r="J6" s="98" t="s">
        <v>108</v>
      </c>
      <c r="K6" s="88">
        <v>2026</v>
      </c>
      <c r="L6" s="89"/>
      <c r="M6" s="88">
        <v>2025</v>
      </c>
      <c r="N6" s="89"/>
      <c r="O6" s="92" t="s">
        <v>22</v>
      </c>
    </row>
    <row r="7" spans="2:15" ht="14.5" customHeight="1" thickBot="1">
      <c r="B7" s="100" t="s">
        <v>23</v>
      </c>
      <c r="C7" s="102" t="s">
        <v>24</v>
      </c>
      <c r="D7" s="90"/>
      <c r="E7" s="91"/>
      <c r="F7" s="90"/>
      <c r="G7" s="91"/>
      <c r="H7" s="93"/>
      <c r="I7" s="99"/>
      <c r="J7" s="99"/>
      <c r="K7" s="90"/>
      <c r="L7" s="91"/>
      <c r="M7" s="90"/>
      <c r="N7" s="91"/>
      <c r="O7" s="93"/>
    </row>
    <row r="8" spans="2:15" ht="14.5" customHeight="1">
      <c r="B8" s="100"/>
      <c r="C8" s="102"/>
      <c r="D8" s="4" t="s">
        <v>25</v>
      </c>
      <c r="E8" s="5" t="s">
        <v>2</v>
      </c>
      <c r="F8" s="4" t="s">
        <v>25</v>
      </c>
      <c r="G8" s="5" t="s">
        <v>2</v>
      </c>
      <c r="H8" s="80" t="s">
        <v>26</v>
      </c>
      <c r="I8" s="6" t="s">
        <v>25</v>
      </c>
      <c r="J8" s="94" t="s">
        <v>109</v>
      </c>
      <c r="K8" s="4" t="s">
        <v>25</v>
      </c>
      <c r="L8" s="5" t="s">
        <v>2</v>
      </c>
      <c r="M8" s="4" t="s">
        <v>25</v>
      </c>
      <c r="N8" s="5" t="s">
        <v>2</v>
      </c>
      <c r="O8" s="80" t="s">
        <v>26</v>
      </c>
    </row>
    <row r="9" spans="2:15" ht="14.5" customHeight="1" thickBot="1">
      <c r="B9" s="101"/>
      <c r="C9" s="103"/>
      <c r="D9" s="7" t="s">
        <v>27</v>
      </c>
      <c r="E9" s="8" t="s">
        <v>28</v>
      </c>
      <c r="F9" s="7" t="s">
        <v>27</v>
      </c>
      <c r="G9" s="8" t="s">
        <v>28</v>
      </c>
      <c r="H9" s="81"/>
      <c r="I9" s="9" t="s">
        <v>27</v>
      </c>
      <c r="J9" s="95"/>
      <c r="K9" s="7" t="s">
        <v>27</v>
      </c>
      <c r="L9" s="8" t="s">
        <v>28</v>
      </c>
      <c r="M9" s="7" t="s">
        <v>27</v>
      </c>
      <c r="N9" s="8" t="s">
        <v>28</v>
      </c>
      <c r="O9" s="81"/>
    </row>
    <row r="10" spans="2:15" ht="14.5" customHeight="1" thickBot="1">
      <c r="B10" s="10">
        <v>1</v>
      </c>
      <c r="C10" s="11" t="s">
        <v>8</v>
      </c>
      <c r="D10" s="12">
        <v>507</v>
      </c>
      <c r="E10" s="13">
        <v>0.21685201026518391</v>
      </c>
      <c r="F10" s="12">
        <v>318</v>
      </c>
      <c r="G10" s="13">
        <v>0.14654377880184333</v>
      </c>
      <c r="H10" s="14">
        <v>0.59433962264150941</v>
      </c>
      <c r="I10" s="12">
        <v>714</v>
      </c>
      <c r="J10" s="14">
        <v>-0.28991596638655459</v>
      </c>
      <c r="K10" s="12">
        <v>4177</v>
      </c>
      <c r="L10" s="13">
        <v>0.19647224835371591</v>
      </c>
      <c r="M10" s="12">
        <v>3560</v>
      </c>
      <c r="N10" s="13">
        <v>0.20707305723592367</v>
      </c>
      <c r="O10" s="14">
        <v>0.17331460674157295</v>
      </c>
    </row>
    <row r="11" spans="2:15" ht="14.5" customHeight="1" thickBot="1">
      <c r="B11" s="50">
        <v>2</v>
      </c>
      <c r="C11" s="15" t="s">
        <v>10</v>
      </c>
      <c r="D11" s="16">
        <v>240</v>
      </c>
      <c r="E11" s="17">
        <v>0.10265183917878529</v>
      </c>
      <c r="F11" s="16">
        <v>392</v>
      </c>
      <c r="G11" s="17">
        <v>0.18064516129032257</v>
      </c>
      <c r="H11" s="18">
        <v>-0.38775510204081631</v>
      </c>
      <c r="I11" s="16">
        <v>647</v>
      </c>
      <c r="J11" s="18">
        <v>-0.62905718701700153</v>
      </c>
      <c r="K11" s="16">
        <v>3659</v>
      </c>
      <c r="L11" s="17">
        <v>0.17210724365004704</v>
      </c>
      <c r="M11" s="16">
        <v>3526</v>
      </c>
      <c r="N11" s="17">
        <v>0.2050953932061424</v>
      </c>
      <c r="O11" s="18">
        <v>3.7719795802609202E-2</v>
      </c>
    </row>
    <row r="12" spans="2:15" ht="14.5" customHeight="1" thickBot="1">
      <c r="B12" s="10">
        <v>3</v>
      </c>
      <c r="C12" s="11" t="s">
        <v>9</v>
      </c>
      <c r="D12" s="12">
        <v>478</v>
      </c>
      <c r="E12" s="13">
        <v>0.20444824636441403</v>
      </c>
      <c r="F12" s="12">
        <v>372</v>
      </c>
      <c r="G12" s="13">
        <v>0.17142857142857143</v>
      </c>
      <c r="H12" s="14">
        <v>0.28494623655913975</v>
      </c>
      <c r="I12" s="12">
        <v>505</v>
      </c>
      <c r="J12" s="14">
        <v>-5.3465346534653513E-2</v>
      </c>
      <c r="K12" s="12">
        <v>3617</v>
      </c>
      <c r="L12" s="13">
        <v>0.17013170272812794</v>
      </c>
      <c r="M12" s="12">
        <v>2177</v>
      </c>
      <c r="N12" s="13">
        <v>0.12662866449511401</v>
      </c>
      <c r="O12" s="14">
        <v>0.6614607257694074</v>
      </c>
    </row>
    <row r="13" spans="2:15" ht="14.5" customHeight="1" thickBot="1">
      <c r="B13" s="50">
        <v>4</v>
      </c>
      <c r="C13" s="15" t="s">
        <v>3</v>
      </c>
      <c r="D13" s="16">
        <v>308</v>
      </c>
      <c r="E13" s="17">
        <v>0.1317365269461078</v>
      </c>
      <c r="F13" s="16">
        <v>212</v>
      </c>
      <c r="G13" s="17">
        <v>9.7695852534562214E-2</v>
      </c>
      <c r="H13" s="18">
        <v>0.45283018867924518</v>
      </c>
      <c r="I13" s="16">
        <v>969</v>
      </c>
      <c r="J13" s="18">
        <v>-0.68214654282765741</v>
      </c>
      <c r="K13" s="16">
        <v>3383</v>
      </c>
      <c r="L13" s="17">
        <v>0.15912511759172154</v>
      </c>
      <c r="M13" s="16">
        <v>2595</v>
      </c>
      <c r="N13" s="17">
        <v>0.15094229874360168</v>
      </c>
      <c r="O13" s="18">
        <v>0.30366088631984578</v>
      </c>
    </row>
    <row r="14" spans="2:15" ht="14.5" customHeight="1" thickBot="1">
      <c r="B14" s="10">
        <v>5</v>
      </c>
      <c r="C14" s="11" t="s">
        <v>4</v>
      </c>
      <c r="D14" s="12">
        <v>377</v>
      </c>
      <c r="E14" s="13">
        <v>0.16124893071000856</v>
      </c>
      <c r="F14" s="12">
        <v>479</v>
      </c>
      <c r="G14" s="13">
        <v>0.2207373271889401</v>
      </c>
      <c r="H14" s="14">
        <v>-0.21294363256784965</v>
      </c>
      <c r="I14" s="12">
        <v>605</v>
      </c>
      <c r="J14" s="14">
        <v>-0.37685950413223146</v>
      </c>
      <c r="K14" s="12">
        <v>3145</v>
      </c>
      <c r="L14" s="13">
        <v>0.14793038570084666</v>
      </c>
      <c r="M14" s="12">
        <v>2602</v>
      </c>
      <c r="N14" s="13">
        <v>0.15134946486738018</v>
      </c>
      <c r="O14" s="14">
        <v>0.20868562644119915</v>
      </c>
    </row>
    <row r="15" spans="2:15" ht="14.5" customHeight="1" thickBot="1">
      <c r="B15" s="50">
        <v>6</v>
      </c>
      <c r="C15" s="15" t="s">
        <v>11</v>
      </c>
      <c r="D15" s="16">
        <v>171</v>
      </c>
      <c r="E15" s="17">
        <v>7.3139435414884518E-2</v>
      </c>
      <c r="F15" s="16">
        <v>188</v>
      </c>
      <c r="G15" s="17">
        <v>8.6635944700460835E-2</v>
      </c>
      <c r="H15" s="18">
        <v>-9.0425531914893664E-2</v>
      </c>
      <c r="I15" s="16">
        <v>244</v>
      </c>
      <c r="J15" s="18">
        <v>-0.29918032786885251</v>
      </c>
      <c r="K15" s="16">
        <v>1554</v>
      </c>
      <c r="L15" s="17">
        <v>7.3095014111006579E-2</v>
      </c>
      <c r="M15" s="16">
        <v>1156</v>
      </c>
      <c r="N15" s="17">
        <v>6.7240577012563987E-2</v>
      </c>
      <c r="O15" s="18">
        <v>0.34429065743944642</v>
      </c>
    </row>
    <row r="16" spans="2:15" ht="14.5" customHeight="1" thickBot="1">
      <c r="B16" s="10">
        <v>7</v>
      </c>
      <c r="C16" s="11" t="s">
        <v>12</v>
      </c>
      <c r="D16" s="12">
        <v>189</v>
      </c>
      <c r="E16" s="13">
        <v>8.0838323353293412E-2</v>
      </c>
      <c r="F16" s="12">
        <v>141</v>
      </c>
      <c r="G16" s="13">
        <v>6.4976958525345616E-2</v>
      </c>
      <c r="H16" s="14">
        <v>0.34042553191489366</v>
      </c>
      <c r="I16" s="12">
        <v>291</v>
      </c>
      <c r="J16" s="14">
        <v>-0.35051546391752575</v>
      </c>
      <c r="K16" s="12">
        <v>1334</v>
      </c>
      <c r="L16" s="13">
        <v>6.2746942615239887E-2</v>
      </c>
      <c r="M16" s="12">
        <v>1182</v>
      </c>
      <c r="N16" s="13">
        <v>6.8752908329455562E-2</v>
      </c>
      <c r="O16" s="14">
        <v>0.12859560067681897</v>
      </c>
    </row>
    <row r="17" spans="2:15" ht="14.5" thickBot="1">
      <c r="B17" s="113" t="s">
        <v>52</v>
      </c>
      <c r="C17" s="114"/>
      <c r="D17" s="20">
        <f>SUM(D10:D16)</f>
        <v>2270</v>
      </c>
      <c r="E17" s="21">
        <f>D17/D19</f>
        <v>0.97091531223267746</v>
      </c>
      <c r="F17" s="20">
        <f>SUM(F10:F16)</f>
        <v>2102</v>
      </c>
      <c r="G17" s="21">
        <f>F17/F19</f>
        <v>0.96866359447004613</v>
      </c>
      <c r="H17" s="22">
        <f>D17/F17-1</f>
        <v>7.9923882017126635E-2</v>
      </c>
      <c r="I17" s="20">
        <f>SUM(I10:I16)</f>
        <v>3975</v>
      </c>
      <c r="J17" s="21">
        <f>D17/I17-1</f>
        <v>-0.42893081761006291</v>
      </c>
      <c r="K17" s="20">
        <f>SUM(K10:K16)</f>
        <v>20869</v>
      </c>
      <c r="L17" s="21">
        <f>K17/K19</f>
        <v>0.98160865475070558</v>
      </c>
      <c r="M17" s="20">
        <f>SUM(M10:M16)</f>
        <v>16798</v>
      </c>
      <c r="N17" s="21">
        <f>M17/M19</f>
        <v>0.97708236389018144</v>
      </c>
      <c r="O17" s="22">
        <f>K17/M17-1</f>
        <v>0.24235027979521373</v>
      </c>
    </row>
    <row r="18" spans="2:15" ht="14.5" thickBot="1">
      <c r="B18" s="113" t="s">
        <v>29</v>
      </c>
      <c r="C18" s="114"/>
      <c r="D18" s="33">
        <f>D19-D17</f>
        <v>68</v>
      </c>
      <c r="E18" s="21">
        <f>D18/D19</f>
        <v>2.9084687767322499E-2</v>
      </c>
      <c r="F18" s="33">
        <f>F19-F17</f>
        <v>68</v>
      </c>
      <c r="G18" s="21">
        <f>F18/F19</f>
        <v>3.1336405529953919E-2</v>
      </c>
      <c r="H18" s="22">
        <f>D18/F18-1</f>
        <v>0</v>
      </c>
      <c r="I18" s="33">
        <f>I19-I17</f>
        <v>69</v>
      </c>
      <c r="J18" s="22">
        <f>D18/I18-1</f>
        <v>-1.4492753623188359E-2</v>
      </c>
      <c r="K18" s="33">
        <f>K19-K17</f>
        <v>391</v>
      </c>
      <c r="L18" s="21">
        <f>K18/K19</f>
        <v>1.839134524929445E-2</v>
      </c>
      <c r="M18" s="33">
        <f>M19-M17</f>
        <v>394</v>
      </c>
      <c r="N18" s="21">
        <f>M18/M19</f>
        <v>2.2917636109818521E-2</v>
      </c>
      <c r="O18" s="22">
        <f>K18/M18-1</f>
        <v>-7.6142131979695105E-3</v>
      </c>
    </row>
    <row r="19" spans="2:15" ht="14.5" thickBot="1">
      <c r="B19" s="110" t="s">
        <v>30</v>
      </c>
      <c r="C19" s="111"/>
      <c r="D19" s="23">
        <v>2338</v>
      </c>
      <c r="E19" s="24">
        <v>1</v>
      </c>
      <c r="F19" s="23">
        <v>2170</v>
      </c>
      <c r="G19" s="24">
        <v>1</v>
      </c>
      <c r="H19" s="25">
        <v>7.7419354838709653E-2</v>
      </c>
      <c r="I19" s="23">
        <v>4044</v>
      </c>
      <c r="J19" s="25">
        <v>-0.4218595450049456</v>
      </c>
      <c r="K19" s="23">
        <v>21260</v>
      </c>
      <c r="L19" s="24">
        <v>1</v>
      </c>
      <c r="M19" s="23">
        <v>17192</v>
      </c>
      <c r="N19" s="24">
        <v>1</v>
      </c>
      <c r="O19" s="25">
        <v>0.23662168450442067</v>
      </c>
    </row>
    <row r="20" spans="2:15">
      <c r="B20" s="64" t="s">
        <v>39</v>
      </c>
    </row>
    <row r="21" spans="2:15">
      <c r="B21" s="65" t="s">
        <v>71</v>
      </c>
      <c r="I21" s="73"/>
    </row>
    <row r="22" spans="2:15">
      <c r="B22" s="27" t="s">
        <v>57</v>
      </c>
    </row>
  </sheetData>
  <mergeCells count="26">
    <mergeCell ref="D6:E7"/>
    <mergeCell ref="B4:B6"/>
    <mergeCell ref="C4:C6"/>
    <mergeCell ref="D4:H4"/>
    <mergeCell ref="F6:G7"/>
    <mergeCell ref="B19:C19"/>
    <mergeCell ref="B18:C18"/>
    <mergeCell ref="B17:C17"/>
    <mergeCell ref="B7:B9"/>
    <mergeCell ref="C7:C9"/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H8:H9"/>
    <mergeCell ref="J8:J9"/>
  </mergeCells>
  <phoneticPr fontId="4" type="noConversion"/>
  <conditionalFormatting sqref="D10:O16">
    <cfRule type="cellIs" dxfId="69" priority="2" operator="equal">
      <formula>0</formula>
    </cfRule>
  </conditionalFormatting>
  <conditionalFormatting sqref="H10:H18">
    <cfRule type="cellIs" dxfId="68" priority="3" operator="lessThan">
      <formula>0</formula>
    </cfRule>
  </conditionalFormatting>
  <conditionalFormatting sqref="J10:J16">
    <cfRule type="cellIs" dxfId="67" priority="9" operator="lessThan">
      <formula>0</formula>
    </cfRule>
  </conditionalFormatting>
  <conditionalFormatting sqref="J18">
    <cfRule type="cellIs" dxfId="66" priority="4" operator="lessThan">
      <formula>0</formula>
    </cfRule>
  </conditionalFormatting>
  <conditionalFormatting sqref="O10:O18">
    <cfRule type="cellIs" dxfId="6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90"/>
  <sheetViews>
    <sheetView showGridLines="0" zoomScale="90" zoomScaleNormal="90" workbookViewId="0">
      <selection activeCell="B1" sqref="B1"/>
    </sheetView>
  </sheetViews>
  <sheetFormatPr defaultColWidth="9.1796875" defaultRowHeight="14"/>
  <cols>
    <col min="1" max="1" width="1.453125" style="35" customWidth="1"/>
    <col min="2" max="2" width="15.453125" style="35" bestFit="1" customWidth="1"/>
    <col min="3" max="3" width="17.81640625" style="35" customWidth="1"/>
    <col min="4" max="9" width="9" style="35" customWidth="1"/>
    <col min="10" max="10" width="11.453125" style="35" customWidth="1"/>
    <col min="11" max="14" width="9.1796875" style="35"/>
    <col min="15" max="15" width="12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 ht="14.5" customHeight="1">
      <c r="B2" s="78" t="s">
        <v>19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2:15" ht="14.5" customHeight="1" thickBot="1">
      <c r="B3" s="79" t="s">
        <v>20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2:15" ht="14.5" customHeight="1">
      <c r="B4" s="106" t="s">
        <v>21</v>
      </c>
      <c r="C4" s="108" t="s">
        <v>1</v>
      </c>
      <c r="D4" s="104" t="s">
        <v>104</v>
      </c>
      <c r="E4" s="83"/>
      <c r="F4" s="83"/>
      <c r="G4" s="83"/>
      <c r="H4" s="96"/>
      <c r="I4" s="82" t="s">
        <v>95</v>
      </c>
      <c r="J4" s="96"/>
      <c r="K4" s="82" t="s">
        <v>105</v>
      </c>
      <c r="L4" s="83"/>
      <c r="M4" s="83"/>
      <c r="N4" s="83"/>
      <c r="O4" s="84"/>
    </row>
    <row r="5" spans="2:15" ht="14.5" customHeight="1" thickBot="1">
      <c r="B5" s="107"/>
      <c r="C5" s="109"/>
      <c r="D5" s="105" t="s">
        <v>106</v>
      </c>
      <c r="E5" s="86"/>
      <c r="F5" s="86"/>
      <c r="G5" s="86"/>
      <c r="H5" s="97"/>
      <c r="I5" s="85" t="s">
        <v>98</v>
      </c>
      <c r="J5" s="97"/>
      <c r="K5" s="85" t="s">
        <v>107</v>
      </c>
      <c r="L5" s="86"/>
      <c r="M5" s="86"/>
      <c r="N5" s="86"/>
      <c r="O5" s="87"/>
    </row>
    <row r="6" spans="2:15" ht="14.5" customHeight="1">
      <c r="B6" s="107"/>
      <c r="C6" s="109"/>
      <c r="D6" s="88">
        <v>2026</v>
      </c>
      <c r="E6" s="89"/>
      <c r="F6" s="88">
        <v>2025</v>
      </c>
      <c r="G6" s="89"/>
      <c r="H6" s="92" t="s">
        <v>22</v>
      </c>
      <c r="I6" s="98">
        <v>2026</v>
      </c>
      <c r="J6" s="98" t="s">
        <v>108</v>
      </c>
      <c r="K6" s="88">
        <v>2026</v>
      </c>
      <c r="L6" s="89"/>
      <c r="M6" s="88">
        <v>2025</v>
      </c>
      <c r="N6" s="89"/>
      <c r="O6" s="92" t="s">
        <v>22</v>
      </c>
    </row>
    <row r="7" spans="2:15" ht="14.5" customHeight="1" thickBot="1">
      <c r="B7" s="100" t="s">
        <v>21</v>
      </c>
      <c r="C7" s="102" t="s">
        <v>24</v>
      </c>
      <c r="D7" s="90"/>
      <c r="E7" s="91"/>
      <c r="F7" s="90"/>
      <c r="G7" s="91"/>
      <c r="H7" s="93"/>
      <c r="I7" s="99"/>
      <c r="J7" s="99"/>
      <c r="K7" s="90"/>
      <c r="L7" s="91"/>
      <c r="M7" s="90"/>
      <c r="N7" s="91"/>
      <c r="O7" s="93"/>
    </row>
    <row r="8" spans="2:15" ht="14.5" customHeight="1">
      <c r="B8" s="100"/>
      <c r="C8" s="102"/>
      <c r="D8" s="4" t="s">
        <v>25</v>
      </c>
      <c r="E8" s="5" t="s">
        <v>2</v>
      </c>
      <c r="F8" s="4" t="s">
        <v>25</v>
      </c>
      <c r="G8" s="5" t="s">
        <v>2</v>
      </c>
      <c r="H8" s="80" t="s">
        <v>26</v>
      </c>
      <c r="I8" s="6" t="s">
        <v>25</v>
      </c>
      <c r="J8" s="94" t="s">
        <v>109</v>
      </c>
      <c r="K8" s="4" t="s">
        <v>25</v>
      </c>
      <c r="L8" s="5" t="s">
        <v>2</v>
      </c>
      <c r="M8" s="4" t="s">
        <v>25</v>
      </c>
      <c r="N8" s="5" t="s">
        <v>2</v>
      </c>
      <c r="O8" s="80" t="s">
        <v>26</v>
      </c>
    </row>
    <row r="9" spans="2:15" ht="14.5" customHeight="1" thickBot="1">
      <c r="B9" s="101"/>
      <c r="C9" s="103"/>
      <c r="D9" s="7" t="s">
        <v>27</v>
      </c>
      <c r="E9" s="8" t="s">
        <v>28</v>
      </c>
      <c r="F9" s="7" t="s">
        <v>27</v>
      </c>
      <c r="G9" s="8" t="s">
        <v>28</v>
      </c>
      <c r="H9" s="81"/>
      <c r="I9" s="9" t="s">
        <v>27</v>
      </c>
      <c r="J9" s="95"/>
      <c r="K9" s="7" t="s">
        <v>27</v>
      </c>
      <c r="L9" s="8" t="s">
        <v>28</v>
      </c>
      <c r="M9" s="7" t="s">
        <v>27</v>
      </c>
      <c r="N9" s="8" t="s">
        <v>28</v>
      </c>
      <c r="O9" s="81"/>
    </row>
    <row r="10" spans="2:15" ht="14.5" customHeight="1" thickBot="1">
      <c r="B10" s="51"/>
      <c r="C10" s="11" t="s">
        <v>12</v>
      </c>
      <c r="D10" s="12">
        <v>138</v>
      </c>
      <c r="E10" s="13">
        <v>0.47916666666666669</v>
      </c>
      <c r="F10" s="12">
        <v>103</v>
      </c>
      <c r="G10" s="13">
        <v>0.44396551724137934</v>
      </c>
      <c r="H10" s="14">
        <v>0.33980582524271852</v>
      </c>
      <c r="I10" s="12">
        <v>248</v>
      </c>
      <c r="J10" s="14">
        <v>-0.44354838709677424</v>
      </c>
      <c r="K10" s="12">
        <v>1111</v>
      </c>
      <c r="L10" s="13">
        <v>0.56082786471479051</v>
      </c>
      <c r="M10" s="12">
        <v>867</v>
      </c>
      <c r="N10" s="13">
        <v>0.53917910447761197</v>
      </c>
      <c r="O10" s="14">
        <v>0.28143021914648214</v>
      </c>
    </row>
    <row r="11" spans="2:15" ht="14.5" customHeight="1" thickBot="1">
      <c r="B11" s="52"/>
      <c r="C11" s="15" t="s">
        <v>4</v>
      </c>
      <c r="D11" s="16">
        <v>50</v>
      </c>
      <c r="E11" s="17">
        <v>0.1736111111111111</v>
      </c>
      <c r="F11" s="16">
        <v>38</v>
      </c>
      <c r="G11" s="17">
        <v>0.16379310344827586</v>
      </c>
      <c r="H11" s="18">
        <v>0.31578947368421062</v>
      </c>
      <c r="I11" s="16">
        <v>62</v>
      </c>
      <c r="J11" s="18">
        <v>-0.19354838709677424</v>
      </c>
      <c r="K11" s="16">
        <v>319</v>
      </c>
      <c r="L11" s="17">
        <v>0.16102978293791015</v>
      </c>
      <c r="M11" s="16">
        <v>209</v>
      </c>
      <c r="N11" s="17">
        <v>0.12997512437810946</v>
      </c>
      <c r="O11" s="18">
        <v>0.52631578947368429</v>
      </c>
    </row>
    <row r="12" spans="2:15" ht="14.5" customHeight="1" thickBot="1">
      <c r="B12" s="52"/>
      <c r="C12" s="11" t="s">
        <v>9</v>
      </c>
      <c r="D12" s="12">
        <v>42</v>
      </c>
      <c r="E12" s="13">
        <v>0.14583333333333334</v>
      </c>
      <c r="F12" s="12">
        <v>47</v>
      </c>
      <c r="G12" s="13">
        <v>0.20258620689655171</v>
      </c>
      <c r="H12" s="14">
        <v>-0.1063829787234043</v>
      </c>
      <c r="I12" s="12">
        <v>33</v>
      </c>
      <c r="J12" s="14">
        <v>0.27272727272727271</v>
      </c>
      <c r="K12" s="12">
        <v>220</v>
      </c>
      <c r="L12" s="13">
        <v>0.1110550227158001</v>
      </c>
      <c r="M12" s="12">
        <v>243</v>
      </c>
      <c r="N12" s="13">
        <v>0.15111940298507462</v>
      </c>
      <c r="O12" s="14">
        <v>-9.4650205761316886E-2</v>
      </c>
    </row>
    <row r="13" spans="2:15" ht="14.5" customHeight="1" thickBot="1">
      <c r="B13" s="52"/>
      <c r="C13" s="53" t="s">
        <v>3</v>
      </c>
      <c r="D13" s="16">
        <v>5</v>
      </c>
      <c r="E13" s="17">
        <v>1.7361111111111112E-2</v>
      </c>
      <c r="F13" s="16">
        <v>5</v>
      </c>
      <c r="G13" s="17">
        <v>2.1551724137931036E-2</v>
      </c>
      <c r="H13" s="18">
        <v>0</v>
      </c>
      <c r="I13" s="16">
        <v>5</v>
      </c>
      <c r="J13" s="18">
        <v>0</v>
      </c>
      <c r="K13" s="16">
        <v>48</v>
      </c>
      <c r="L13" s="17">
        <v>2.4230186774356385E-2</v>
      </c>
      <c r="M13" s="16">
        <v>44</v>
      </c>
      <c r="N13" s="17">
        <v>2.736318407960199E-2</v>
      </c>
      <c r="O13" s="18">
        <v>9.0909090909090828E-2</v>
      </c>
    </row>
    <row r="14" spans="2:15" ht="14.5" customHeight="1" thickBot="1">
      <c r="B14" s="52"/>
      <c r="C14" s="54" t="s">
        <v>37</v>
      </c>
      <c r="D14" s="12">
        <v>7</v>
      </c>
      <c r="E14" s="13">
        <v>2.4305555555555556E-2</v>
      </c>
      <c r="F14" s="12">
        <v>16</v>
      </c>
      <c r="G14" s="13">
        <v>6.8965517241379309E-2</v>
      </c>
      <c r="H14" s="14">
        <v>-0.5625</v>
      </c>
      <c r="I14" s="12">
        <v>5</v>
      </c>
      <c r="J14" s="14">
        <v>0.39999999999999991</v>
      </c>
      <c r="K14" s="12">
        <v>48</v>
      </c>
      <c r="L14" s="13">
        <v>2.4230186774356385E-2</v>
      </c>
      <c r="M14" s="12">
        <v>92</v>
      </c>
      <c r="N14" s="13">
        <v>5.721393034825871E-2</v>
      </c>
      <c r="O14" s="14">
        <v>-0.47826086956521741</v>
      </c>
    </row>
    <row r="15" spans="2:15" ht="14.5" customHeight="1" thickBot="1">
      <c r="B15" s="52"/>
      <c r="C15" s="55" t="s">
        <v>11</v>
      </c>
      <c r="D15" s="16">
        <v>3</v>
      </c>
      <c r="E15" s="17">
        <v>1.0416666666666666E-2</v>
      </c>
      <c r="F15" s="16">
        <v>4</v>
      </c>
      <c r="G15" s="17">
        <v>1.7241379310344827E-2</v>
      </c>
      <c r="H15" s="18">
        <v>-0.25</v>
      </c>
      <c r="I15" s="16">
        <v>12</v>
      </c>
      <c r="J15" s="18">
        <v>-0.75</v>
      </c>
      <c r="K15" s="16">
        <v>38</v>
      </c>
      <c r="L15" s="17">
        <v>1.9182231196365473E-2</v>
      </c>
      <c r="M15" s="16">
        <v>24</v>
      </c>
      <c r="N15" s="17">
        <v>1.4925373134328358E-2</v>
      </c>
      <c r="O15" s="18">
        <v>0.58333333333333326</v>
      </c>
    </row>
    <row r="16" spans="2:15" ht="14.5" customHeight="1" thickBot="1">
      <c r="B16" s="52"/>
      <c r="C16" s="11" t="s">
        <v>60</v>
      </c>
      <c r="D16" s="12">
        <v>11</v>
      </c>
      <c r="E16" s="13">
        <v>3.8194444444444448E-2</v>
      </c>
      <c r="F16" s="12">
        <v>2</v>
      </c>
      <c r="G16" s="13">
        <v>8.6206896551724137E-3</v>
      </c>
      <c r="H16" s="14">
        <v>4.5</v>
      </c>
      <c r="I16" s="12">
        <v>5</v>
      </c>
      <c r="J16" s="14">
        <v>1.2000000000000002</v>
      </c>
      <c r="K16" s="12">
        <v>37</v>
      </c>
      <c r="L16" s="13">
        <v>1.867743563856638E-2</v>
      </c>
      <c r="M16" s="12">
        <v>27</v>
      </c>
      <c r="N16" s="13">
        <v>1.6791044776119403E-2</v>
      </c>
      <c r="O16" s="14">
        <v>0.37037037037037046</v>
      </c>
    </row>
    <row r="17" spans="2:15" ht="14.5" customHeight="1" thickBot="1">
      <c r="B17" s="56"/>
      <c r="C17" s="55" t="s">
        <v>29</v>
      </c>
      <c r="D17" s="16">
        <v>32</v>
      </c>
      <c r="E17" s="17">
        <v>0.1111111111111111</v>
      </c>
      <c r="F17" s="16">
        <v>17</v>
      </c>
      <c r="G17" s="17">
        <v>7.3275862068965511E-2</v>
      </c>
      <c r="H17" s="18">
        <v>0.88235294117647056</v>
      </c>
      <c r="I17" s="16">
        <v>44</v>
      </c>
      <c r="J17" s="18">
        <v>0.10757946210268948</v>
      </c>
      <c r="K17" s="16">
        <v>160</v>
      </c>
      <c r="L17" s="17">
        <v>8.0767289247854618E-2</v>
      </c>
      <c r="M17" s="16">
        <v>102</v>
      </c>
      <c r="N17" s="17">
        <v>6.3432835820895525E-2</v>
      </c>
      <c r="O17" s="18">
        <v>0.56862745098039214</v>
      </c>
    </row>
    <row r="18" spans="2:15" ht="14.5" customHeight="1" thickBot="1">
      <c r="B18" s="19" t="s">
        <v>5</v>
      </c>
      <c r="C18" s="19" t="s">
        <v>30</v>
      </c>
      <c r="D18" s="20">
        <v>288</v>
      </c>
      <c r="E18" s="21">
        <v>0.99999999999999989</v>
      </c>
      <c r="F18" s="20">
        <v>232</v>
      </c>
      <c r="G18" s="21">
        <v>1</v>
      </c>
      <c r="H18" s="22">
        <v>0.24137931034482762</v>
      </c>
      <c r="I18" s="20">
        <v>409</v>
      </c>
      <c r="J18" s="21">
        <v>-0.29584352078239606</v>
      </c>
      <c r="K18" s="20">
        <v>1981</v>
      </c>
      <c r="L18" s="21">
        <v>1.0000000000000004</v>
      </c>
      <c r="M18" s="20">
        <v>1608</v>
      </c>
      <c r="N18" s="21">
        <v>1.0000000000000004</v>
      </c>
      <c r="O18" s="22">
        <v>0.23196517412935314</v>
      </c>
    </row>
    <row r="19" spans="2:15" ht="14.5" customHeight="1" thickBot="1">
      <c r="B19" s="51"/>
      <c r="C19" s="11" t="s">
        <v>8</v>
      </c>
      <c r="D19" s="12">
        <v>503</v>
      </c>
      <c r="E19" s="13">
        <v>0.24560546875</v>
      </c>
      <c r="F19" s="12">
        <v>315</v>
      </c>
      <c r="G19" s="13">
        <v>0.16270661157024793</v>
      </c>
      <c r="H19" s="14">
        <v>0.59682539682539693</v>
      </c>
      <c r="I19" s="12">
        <v>711</v>
      </c>
      <c r="J19" s="14">
        <v>-0.29254571026722931</v>
      </c>
      <c r="K19" s="12">
        <v>4159</v>
      </c>
      <c r="L19" s="13">
        <v>0.21590614130716917</v>
      </c>
      <c r="M19" s="12">
        <v>3552</v>
      </c>
      <c r="N19" s="13">
        <v>0.22807242840631822</v>
      </c>
      <c r="O19" s="14">
        <v>0.17088963963963955</v>
      </c>
    </row>
    <row r="20" spans="2:15" ht="14.5" customHeight="1" thickBot="1">
      <c r="B20" s="52"/>
      <c r="C20" s="15" t="s">
        <v>10</v>
      </c>
      <c r="D20" s="16">
        <v>240</v>
      </c>
      <c r="E20" s="17">
        <v>0.1171875</v>
      </c>
      <c r="F20" s="16">
        <v>392</v>
      </c>
      <c r="G20" s="17">
        <v>0.2024793388429752</v>
      </c>
      <c r="H20" s="18">
        <v>-0.38775510204081631</v>
      </c>
      <c r="I20" s="16">
        <v>647</v>
      </c>
      <c r="J20" s="18">
        <v>-0.62905718701700153</v>
      </c>
      <c r="K20" s="16">
        <v>3659</v>
      </c>
      <c r="L20" s="17">
        <v>0.18994964439599232</v>
      </c>
      <c r="M20" s="16">
        <v>3526</v>
      </c>
      <c r="N20" s="17">
        <v>0.22640297932451522</v>
      </c>
      <c r="O20" s="18">
        <v>3.7719795802609202E-2</v>
      </c>
    </row>
    <row r="21" spans="2:15" ht="14.5" customHeight="1" thickBot="1">
      <c r="B21" s="52"/>
      <c r="C21" s="11" t="s">
        <v>9</v>
      </c>
      <c r="D21" s="12">
        <v>435</v>
      </c>
      <c r="E21" s="13">
        <v>0.21240234375</v>
      </c>
      <c r="F21" s="12">
        <v>325</v>
      </c>
      <c r="G21" s="13">
        <v>0.16787190082644629</v>
      </c>
      <c r="H21" s="14">
        <v>0.33846153846153837</v>
      </c>
      <c r="I21" s="12">
        <v>471</v>
      </c>
      <c r="J21" s="14">
        <v>-7.6433121019108263E-2</v>
      </c>
      <c r="K21" s="12">
        <v>3395</v>
      </c>
      <c r="L21" s="13">
        <v>0.17624461402689093</v>
      </c>
      <c r="M21" s="12">
        <v>1934</v>
      </c>
      <c r="N21" s="13">
        <v>0.12418132785411583</v>
      </c>
      <c r="O21" s="14">
        <v>0.75542916235780755</v>
      </c>
    </row>
    <row r="22" spans="2:15" ht="14.5" customHeight="1" thickBot="1">
      <c r="B22" s="52"/>
      <c r="C22" s="53" t="s">
        <v>3</v>
      </c>
      <c r="D22" s="16">
        <v>303</v>
      </c>
      <c r="E22" s="17">
        <v>0.14794921875</v>
      </c>
      <c r="F22" s="16">
        <v>207</v>
      </c>
      <c r="G22" s="17">
        <v>0.10692148760330579</v>
      </c>
      <c r="H22" s="18">
        <v>0.46376811594202905</v>
      </c>
      <c r="I22" s="16">
        <v>964</v>
      </c>
      <c r="J22" s="18">
        <v>-0.68568464730290457</v>
      </c>
      <c r="K22" s="16">
        <v>3335</v>
      </c>
      <c r="L22" s="17">
        <v>0.1731298343975497</v>
      </c>
      <c r="M22" s="16">
        <v>2550</v>
      </c>
      <c r="N22" s="17">
        <v>0.16373442917683317</v>
      </c>
      <c r="O22" s="18">
        <v>0.30784313725490198</v>
      </c>
    </row>
    <row r="23" spans="2:15" ht="14.5" customHeight="1" thickBot="1">
      <c r="B23" s="52"/>
      <c r="C23" s="54" t="s">
        <v>4</v>
      </c>
      <c r="D23" s="12">
        <v>327</v>
      </c>
      <c r="E23" s="13">
        <v>0.15966796875</v>
      </c>
      <c r="F23" s="12">
        <v>441</v>
      </c>
      <c r="G23" s="13">
        <v>0.22778925619834711</v>
      </c>
      <c r="H23" s="14">
        <v>-0.25850340136054417</v>
      </c>
      <c r="I23" s="12">
        <v>543</v>
      </c>
      <c r="J23" s="14">
        <v>-0.39779005524861877</v>
      </c>
      <c r="K23" s="12">
        <v>2825</v>
      </c>
      <c r="L23" s="13">
        <v>0.14665420754814931</v>
      </c>
      <c r="M23" s="12">
        <v>2392</v>
      </c>
      <c r="N23" s="13">
        <v>0.15358931552587646</v>
      </c>
      <c r="O23" s="14">
        <v>0.18102006688963201</v>
      </c>
    </row>
    <row r="24" spans="2:15" ht="14.5" customHeight="1" thickBot="1">
      <c r="B24" s="52"/>
      <c r="C24" s="55" t="s">
        <v>11</v>
      </c>
      <c r="D24" s="16">
        <v>168</v>
      </c>
      <c r="E24" s="17">
        <v>8.203125E-2</v>
      </c>
      <c r="F24" s="16">
        <v>184</v>
      </c>
      <c r="G24" s="17">
        <v>9.5041322314049589E-2</v>
      </c>
      <c r="H24" s="18">
        <v>-8.6956521739130488E-2</v>
      </c>
      <c r="I24" s="16">
        <v>232</v>
      </c>
      <c r="J24" s="18">
        <v>-0.27586206896551724</v>
      </c>
      <c r="K24" s="16">
        <v>1516</v>
      </c>
      <c r="L24" s="17">
        <v>7.8700098634688256E-2</v>
      </c>
      <c r="M24" s="16">
        <v>1132</v>
      </c>
      <c r="N24" s="17">
        <v>7.2685244638500068E-2</v>
      </c>
      <c r="O24" s="18">
        <v>0.33922261484098937</v>
      </c>
    </row>
    <row r="25" spans="2:15" ht="14.5" customHeight="1" thickBot="1">
      <c r="B25" s="52"/>
      <c r="C25" s="11" t="s">
        <v>12</v>
      </c>
      <c r="D25" s="12">
        <v>51</v>
      </c>
      <c r="E25" s="13">
        <v>2.490234375E-2</v>
      </c>
      <c r="F25" s="12">
        <v>36</v>
      </c>
      <c r="G25" s="13">
        <v>1.859504132231405E-2</v>
      </c>
      <c r="H25" s="14">
        <v>0.41666666666666674</v>
      </c>
      <c r="I25" s="12">
        <v>43</v>
      </c>
      <c r="J25" s="14">
        <v>0.18604651162790709</v>
      </c>
      <c r="K25" s="12">
        <v>213</v>
      </c>
      <c r="L25" s="13">
        <v>1.1057467684161345E-2</v>
      </c>
      <c r="M25" s="12">
        <v>307</v>
      </c>
      <c r="N25" s="13">
        <v>1.9712341081289327E-2</v>
      </c>
      <c r="O25" s="14">
        <v>-0.30618892508143325</v>
      </c>
    </row>
    <row r="26" spans="2:15" ht="14.5" customHeight="1" thickBot="1">
      <c r="B26" s="52"/>
      <c r="C26" s="55" t="s">
        <v>54</v>
      </c>
      <c r="D26" s="16">
        <v>19</v>
      </c>
      <c r="E26" s="17">
        <v>9.27734375E-3</v>
      </c>
      <c r="F26" s="16">
        <v>35</v>
      </c>
      <c r="G26" s="17">
        <v>1.8078512396694214E-2</v>
      </c>
      <c r="H26" s="18">
        <v>-0.45714285714285718</v>
      </c>
      <c r="I26" s="16">
        <v>20</v>
      </c>
      <c r="J26" s="18">
        <v>-5.0000000000000044E-2</v>
      </c>
      <c r="K26" s="16">
        <v>146</v>
      </c>
      <c r="L26" s="17">
        <v>7.5792970980636453E-3</v>
      </c>
      <c r="M26" s="16">
        <v>169</v>
      </c>
      <c r="N26" s="17">
        <v>1.0851419031719533E-2</v>
      </c>
      <c r="O26" s="18">
        <v>-0.13609467455621305</v>
      </c>
    </row>
    <row r="27" spans="2:15" ht="14.5" customHeight="1" thickBot="1">
      <c r="B27" s="56"/>
      <c r="C27" s="11" t="s">
        <v>29</v>
      </c>
      <c r="D27" s="12">
        <v>2</v>
      </c>
      <c r="E27" s="13">
        <v>9.765625E-4</v>
      </c>
      <c r="F27" s="12">
        <v>1</v>
      </c>
      <c r="G27" s="13">
        <v>5.1652892561983473E-4</v>
      </c>
      <c r="H27" s="14">
        <v>1</v>
      </c>
      <c r="I27" s="12">
        <v>2</v>
      </c>
      <c r="J27" s="14">
        <v>0</v>
      </c>
      <c r="K27" s="12">
        <v>15</v>
      </c>
      <c r="L27" s="13">
        <v>7.7869490733530598E-4</v>
      </c>
      <c r="M27" s="12">
        <v>12</v>
      </c>
      <c r="N27" s="13">
        <v>7.7051496083215627E-4</v>
      </c>
      <c r="O27" s="14">
        <v>0.25</v>
      </c>
    </row>
    <row r="28" spans="2:15" ht="14.5" customHeight="1" thickBot="1">
      <c r="B28" s="19" t="s">
        <v>6</v>
      </c>
      <c r="C28" s="19" t="s">
        <v>30</v>
      </c>
      <c r="D28" s="20">
        <v>2048</v>
      </c>
      <c r="E28" s="21">
        <v>1</v>
      </c>
      <c r="F28" s="20">
        <v>1936</v>
      </c>
      <c r="G28" s="21">
        <v>1</v>
      </c>
      <c r="H28" s="22">
        <v>5.7851239669421517E-2</v>
      </c>
      <c r="I28" s="20">
        <v>3633</v>
      </c>
      <c r="J28" s="21">
        <v>-0.43627855766584089</v>
      </c>
      <c r="K28" s="20">
        <v>19263</v>
      </c>
      <c r="L28" s="21">
        <v>0.99999999999999989</v>
      </c>
      <c r="M28" s="20">
        <v>15574</v>
      </c>
      <c r="N28" s="21">
        <v>1</v>
      </c>
      <c r="O28" s="22">
        <v>0.23686914087581856</v>
      </c>
    </row>
    <row r="29" spans="2:15" ht="14.5" customHeight="1" thickBot="1">
      <c r="B29" s="19" t="s">
        <v>44</v>
      </c>
      <c r="C29" s="19" t="s">
        <v>30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2</v>
      </c>
      <c r="J29" s="21">
        <v>0</v>
      </c>
      <c r="K29" s="20">
        <v>16</v>
      </c>
      <c r="L29" s="21">
        <v>1</v>
      </c>
      <c r="M29" s="20">
        <v>10</v>
      </c>
      <c r="N29" s="21">
        <v>1</v>
      </c>
      <c r="O29" s="22">
        <v>0.60000000000000009</v>
      </c>
    </row>
    <row r="30" spans="2:15" ht="14.5" customHeight="1" thickBot="1">
      <c r="B30" s="110"/>
      <c r="C30" s="111" t="s">
        <v>30</v>
      </c>
      <c r="D30" s="23">
        <v>2338</v>
      </c>
      <c r="E30" s="24">
        <v>1</v>
      </c>
      <c r="F30" s="23">
        <v>2170</v>
      </c>
      <c r="G30" s="24">
        <v>1</v>
      </c>
      <c r="H30" s="25">
        <v>7.7419354838709653E-2</v>
      </c>
      <c r="I30" s="23">
        <v>4044</v>
      </c>
      <c r="J30" s="25">
        <v>-0.4218595450049456</v>
      </c>
      <c r="K30" s="23">
        <v>21260</v>
      </c>
      <c r="L30" s="24">
        <v>1</v>
      </c>
      <c r="M30" s="23">
        <v>17192</v>
      </c>
      <c r="N30" s="24">
        <v>1</v>
      </c>
      <c r="O30" s="25">
        <v>0.23662168450442067</v>
      </c>
    </row>
    <row r="31" spans="2:15" ht="14.5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4" spans="2:15">
      <c r="B34" s="78" t="s">
        <v>35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ht="15" customHeight="1" thickBot="1">
      <c r="B35" s="79" t="s">
        <v>36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>
      <c r="B36" s="106" t="s">
        <v>21</v>
      </c>
      <c r="C36" s="108" t="s">
        <v>1</v>
      </c>
      <c r="D36" s="104" t="s">
        <v>104</v>
      </c>
      <c r="E36" s="83"/>
      <c r="F36" s="83"/>
      <c r="G36" s="83"/>
      <c r="H36" s="96"/>
      <c r="I36" s="82" t="s">
        <v>95</v>
      </c>
      <c r="J36" s="96"/>
      <c r="K36" s="82" t="s">
        <v>105</v>
      </c>
      <c r="L36" s="83"/>
      <c r="M36" s="83"/>
      <c r="N36" s="83"/>
      <c r="O36" s="84"/>
    </row>
    <row r="37" spans="2:15" ht="14.5" thickBot="1">
      <c r="B37" s="107"/>
      <c r="C37" s="109"/>
      <c r="D37" s="105" t="s">
        <v>106</v>
      </c>
      <c r="E37" s="86"/>
      <c r="F37" s="86"/>
      <c r="G37" s="86"/>
      <c r="H37" s="97"/>
      <c r="I37" s="85" t="s">
        <v>98</v>
      </c>
      <c r="J37" s="97"/>
      <c r="K37" s="85" t="s">
        <v>107</v>
      </c>
      <c r="L37" s="86"/>
      <c r="M37" s="86"/>
      <c r="N37" s="86"/>
      <c r="O37" s="87"/>
    </row>
    <row r="38" spans="2:15" ht="14.15" customHeight="1">
      <c r="B38" s="107"/>
      <c r="C38" s="109"/>
      <c r="D38" s="88">
        <v>2026</v>
      </c>
      <c r="E38" s="89"/>
      <c r="F38" s="88">
        <v>2025</v>
      </c>
      <c r="G38" s="89"/>
      <c r="H38" s="92" t="s">
        <v>22</v>
      </c>
      <c r="I38" s="98">
        <v>2026</v>
      </c>
      <c r="J38" s="98" t="s">
        <v>108</v>
      </c>
      <c r="K38" s="88">
        <v>2026</v>
      </c>
      <c r="L38" s="89"/>
      <c r="M38" s="88">
        <v>2025</v>
      </c>
      <c r="N38" s="89"/>
      <c r="O38" s="92" t="s">
        <v>22</v>
      </c>
    </row>
    <row r="39" spans="2:15" ht="14.5" thickBot="1">
      <c r="B39" s="100" t="s">
        <v>21</v>
      </c>
      <c r="C39" s="102" t="s">
        <v>24</v>
      </c>
      <c r="D39" s="90"/>
      <c r="E39" s="91"/>
      <c r="F39" s="90"/>
      <c r="G39" s="91"/>
      <c r="H39" s="93"/>
      <c r="I39" s="99"/>
      <c r="J39" s="99"/>
      <c r="K39" s="90"/>
      <c r="L39" s="91"/>
      <c r="M39" s="90"/>
      <c r="N39" s="91"/>
      <c r="O39" s="93"/>
    </row>
    <row r="40" spans="2:15" ht="14.15" customHeight="1">
      <c r="B40" s="100"/>
      <c r="C40" s="102"/>
      <c r="D40" s="4" t="s">
        <v>25</v>
      </c>
      <c r="E40" s="5" t="s">
        <v>2</v>
      </c>
      <c r="F40" s="4" t="s">
        <v>25</v>
      </c>
      <c r="G40" s="5" t="s">
        <v>2</v>
      </c>
      <c r="H40" s="80" t="s">
        <v>26</v>
      </c>
      <c r="I40" s="6" t="s">
        <v>25</v>
      </c>
      <c r="J40" s="94" t="s">
        <v>109</v>
      </c>
      <c r="K40" s="4" t="s">
        <v>25</v>
      </c>
      <c r="L40" s="5" t="s">
        <v>2</v>
      </c>
      <c r="M40" s="4" t="s">
        <v>25</v>
      </c>
      <c r="N40" s="5" t="s">
        <v>2</v>
      </c>
      <c r="O40" s="80" t="s">
        <v>26</v>
      </c>
    </row>
    <row r="41" spans="2:15" ht="26.15" customHeight="1" thickBot="1">
      <c r="B41" s="101"/>
      <c r="C41" s="103"/>
      <c r="D41" s="7" t="s">
        <v>27</v>
      </c>
      <c r="E41" s="8" t="s">
        <v>28</v>
      </c>
      <c r="F41" s="7" t="s">
        <v>27</v>
      </c>
      <c r="G41" s="8" t="s">
        <v>28</v>
      </c>
      <c r="H41" s="81"/>
      <c r="I41" s="9" t="s">
        <v>27</v>
      </c>
      <c r="J41" s="95"/>
      <c r="K41" s="7" t="s">
        <v>27</v>
      </c>
      <c r="L41" s="8" t="s">
        <v>28</v>
      </c>
      <c r="M41" s="7" t="s">
        <v>27</v>
      </c>
      <c r="N41" s="8" t="s">
        <v>28</v>
      </c>
      <c r="O41" s="81"/>
    </row>
    <row r="42" spans="2:15" ht="14.5" hidden="1" thickBot="1">
      <c r="B42" s="57"/>
      <c r="C42" s="11" t="s">
        <v>12</v>
      </c>
      <c r="D42" s="12"/>
      <c r="E42" s="13"/>
      <c r="F42" s="12"/>
      <c r="G42" s="13"/>
      <c r="H42" s="14"/>
      <c r="I42" s="12"/>
      <c r="J42" s="14"/>
      <c r="K42" s="4" t="s">
        <v>25</v>
      </c>
      <c r="L42" s="5" t="s">
        <v>2</v>
      </c>
      <c r="M42" s="4" t="s">
        <v>25</v>
      </c>
      <c r="N42" s="5" t="s">
        <v>2</v>
      </c>
      <c r="O42" s="80" t="s">
        <v>26</v>
      </c>
    </row>
    <row r="43" spans="2:15" ht="14.5" hidden="1" thickBot="1">
      <c r="B43" s="57"/>
      <c r="C43" s="62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27</v>
      </c>
      <c r="L43" s="8" t="s">
        <v>28</v>
      </c>
      <c r="M43" s="7" t="s">
        <v>27</v>
      </c>
      <c r="N43" s="8" t="s">
        <v>28</v>
      </c>
      <c r="O43" s="81"/>
    </row>
    <row r="44" spans="2:15" ht="14.5" thickBot="1">
      <c r="B44" s="57"/>
      <c r="C44" s="11" t="s">
        <v>12</v>
      </c>
      <c r="D44" s="12"/>
      <c r="E44" s="13"/>
      <c r="F44" s="12"/>
      <c r="G44" s="13"/>
      <c r="H44" s="14"/>
      <c r="I44" s="12"/>
      <c r="J44" s="14"/>
      <c r="K44" s="12"/>
      <c r="L44" s="13"/>
      <c r="M44" s="12">
        <v>3</v>
      </c>
      <c r="N44" s="13">
        <v>1</v>
      </c>
      <c r="O44" s="14"/>
    </row>
    <row r="45" spans="2:15" ht="14.5" thickBot="1">
      <c r="B45" s="19" t="s">
        <v>5</v>
      </c>
      <c r="C45" s="19" t="s">
        <v>30</v>
      </c>
      <c r="D45" s="20">
        <v>0</v>
      </c>
      <c r="E45" s="21">
        <v>0</v>
      </c>
      <c r="F45" s="20">
        <v>0</v>
      </c>
      <c r="G45" s="21">
        <v>0</v>
      </c>
      <c r="H45" s="22"/>
      <c r="I45" s="20">
        <v>0</v>
      </c>
      <c r="J45" s="21">
        <v>0</v>
      </c>
      <c r="K45" s="20">
        <v>0</v>
      </c>
      <c r="L45" s="21">
        <v>0</v>
      </c>
      <c r="M45" s="20">
        <v>3</v>
      </c>
      <c r="N45" s="21">
        <v>1</v>
      </c>
      <c r="O45" s="22">
        <v>-1</v>
      </c>
    </row>
    <row r="46" spans="2:15" ht="14.5" thickBot="1">
      <c r="B46" s="51"/>
      <c r="C46" s="11" t="s">
        <v>8</v>
      </c>
      <c r="D46" s="12">
        <v>452</v>
      </c>
      <c r="E46" s="13">
        <v>0.26936829558998809</v>
      </c>
      <c r="F46" s="12">
        <v>227</v>
      </c>
      <c r="G46" s="13">
        <v>0.15452688904016337</v>
      </c>
      <c r="H46" s="14">
        <v>0.99118942731277526</v>
      </c>
      <c r="I46" s="12">
        <v>565</v>
      </c>
      <c r="J46" s="14">
        <v>-0.19999999999999996</v>
      </c>
      <c r="K46" s="12">
        <v>3620</v>
      </c>
      <c r="L46" s="13">
        <v>0.22691656741678681</v>
      </c>
      <c r="M46" s="12">
        <v>2950</v>
      </c>
      <c r="N46" s="13">
        <v>0.23704298915226998</v>
      </c>
      <c r="O46" s="14">
        <v>0.22711864406779658</v>
      </c>
    </row>
    <row r="47" spans="2:15" ht="14.5" thickBot="1">
      <c r="B47" s="52"/>
      <c r="C47" s="15" t="s">
        <v>3</v>
      </c>
      <c r="D47" s="16">
        <v>281</v>
      </c>
      <c r="E47" s="17">
        <v>0.16746126340882003</v>
      </c>
      <c r="F47" s="16">
        <v>162</v>
      </c>
      <c r="G47" s="17">
        <v>0.1102791014295439</v>
      </c>
      <c r="H47" s="18">
        <v>0.73456790123456783</v>
      </c>
      <c r="I47" s="16">
        <v>868</v>
      </c>
      <c r="J47" s="18">
        <v>-0.67626728110599077</v>
      </c>
      <c r="K47" s="16">
        <v>2925</v>
      </c>
      <c r="L47" s="17">
        <v>0.18335109383814957</v>
      </c>
      <c r="M47" s="16">
        <v>2210</v>
      </c>
      <c r="N47" s="17">
        <v>0.17758135797509039</v>
      </c>
      <c r="O47" s="18">
        <v>0.32352941176470584</v>
      </c>
    </row>
    <row r="48" spans="2:15" ht="14.5" thickBot="1">
      <c r="B48" s="52"/>
      <c r="C48" s="11" t="s">
        <v>9</v>
      </c>
      <c r="D48" s="12">
        <v>359</v>
      </c>
      <c r="E48" s="13">
        <v>0.21394517282479142</v>
      </c>
      <c r="F48" s="12">
        <v>235</v>
      </c>
      <c r="G48" s="13">
        <v>0.15997277059223963</v>
      </c>
      <c r="H48" s="14">
        <v>0.5276595744680852</v>
      </c>
      <c r="I48" s="12">
        <v>364</v>
      </c>
      <c r="J48" s="14">
        <v>-1.3736263736263687E-2</v>
      </c>
      <c r="K48" s="12">
        <v>2860</v>
      </c>
      <c r="L48" s="13">
        <v>0.17927662508619069</v>
      </c>
      <c r="M48" s="12">
        <v>1370</v>
      </c>
      <c r="N48" s="13">
        <v>0.11008437123342708</v>
      </c>
      <c r="O48" s="14">
        <v>1.0875912408759123</v>
      </c>
    </row>
    <row r="49" spans="2:15" ht="14.5" thickBot="1">
      <c r="B49" s="52"/>
      <c r="C49" s="53" t="s">
        <v>10</v>
      </c>
      <c r="D49" s="16">
        <v>172</v>
      </c>
      <c r="E49" s="17">
        <v>0.10250297973778308</v>
      </c>
      <c r="F49" s="16">
        <v>300</v>
      </c>
      <c r="G49" s="17">
        <v>0.20422055820285909</v>
      </c>
      <c r="H49" s="18">
        <v>-0.42666666666666664</v>
      </c>
      <c r="I49" s="16">
        <v>469</v>
      </c>
      <c r="J49" s="18">
        <v>-0.63326226012793174</v>
      </c>
      <c r="K49" s="16">
        <v>2830</v>
      </c>
      <c r="L49" s="17">
        <v>0.17739610104682504</v>
      </c>
      <c r="M49" s="16">
        <v>2876</v>
      </c>
      <c r="N49" s="17">
        <v>0.23109682603455203</v>
      </c>
      <c r="O49" s="18">
        <v>-1.5994436717663429E-2</v>
      </c>
    </row>
    <row r="50" spans="2:15" ht="14.5" thickBot="1">
      <c r="B50" s="52"/>
      <c r="C50" s="54" t="s">
        <v>4</v>
      </c>
      <c r="D50" s="12">
        <v>227</v>
      </c>
      <c r="E50" s="13">
        <v>0.13528009535160906</v>
      </c>
      <c r="F50" s="12">
        <v>354</v>
      </c>
      <c r="G50" s="13">
        <v>0.24098025867937373</v>
      </c>
      <c r="H50" s="14">
        <v>-0.35875706214689262</v>
      </c>
      <c r="I50" s="12">
        <v>414</v>
      </c>
      <c r="J50" s="14">
        <v>-0.45169082125603865</v>
      </c>
      <c r="K50" s="12">
        <v>2185</v>
      </c>
      <c r="L50" s="13">
        <v>0.13696483420046388</v>
      </c>
      <c r="M50" s="12">
        <v>1746</v>
      </c>
      <c r="N50" s="13">
        <v>0.1402973081558859</v>
      </c>
      <c r="O50" s="14">
        <v>0.25143184421534936</v>
      </c>
    </row>
    <row r="51" spans="2:15" ht="14.5" thickBot="1">
      <c r="B51" s="52"/>
      <c r="C51" s="55" t="s">
        <v>11</v>
      </c>
      <c r="D51" s="16">
        <v>128</v>
      </c>
      <c r="E51" s="17">
        <v>7.6281287246722285E-2</v>
      </c>
      <c r="F51" s="16">
        <v>129</v>
      </c>
      <c r="G51" s="17">
        <v>8.7814840027229404E-2</v>
      </c>
      <c r="H51" s="18">
        <v>-7.7519379844961378E-3</v>
      </c>
      <c r="I51" s="16">
        <v>199</v>
      </c>
      <c r="J51" s="18">
        <v>-0.35678391959798994</v>
      </c>
      <c r="K51" s="16">
        <v>1209</v>
      </c>
      <c r="L51" s="17">
        <v>7.5785118786435152E-2</v>
      </c>
      <c r="M51" s="16">
        <v>909</v>
      </c>
      <c r="N51" s="17">
        <v>7.3041382081157097E-2</v>
      </c>
      <c r="O51" s="18">
        <v>0.33003300330033003</v>
      </c>
    </row>
    <row r="52" spans="2:15" ht="14.5" thickBot="1">
      <c r="B52" s="52"/>
      <c r="C52" s="11" t="s">
        <v>12</v>
      </c>
      <c r="D52" s="12">
        <v>44</v>
      </c>
      <c r="E52" s="13">
        <v>2.6221692491060787E-2</v>
      </c>
      <c r="F52" s="12">
        <v>25</v>
      </c>
      <c r="G52" s="13">
        <v>1.7018379850238258E-2</v>
      </c>
      <c r="H52" s="14">
        <v>0.76</v>
      </c>
      <c r="I52" s="12">
        <v>37</v>
      </c>
      <c r="J52" s="14">
        <v>0.18918918918918926</v>
      </c>
      <c r="K52" s="12">
        <v>170</v>
      </c>
      <c r="L52" s="13">
        <v>1.0656302889738607E-2</v>
      </c>
      <c r="M52" s="12">
        <v>207</v>
      </c>
      <c r="N52" s="13">
        <v>1.6633186018481318E-2</v>
      </c>
      <c r="O52" s="14">
        <v>-0.17874396135265702</v>
      </c>
    </row>
    <row r="53" spans="2:15" ht="14.5" thickBot="1">
      <c r="B53" s="52"/>
      <c r="C53" s="55" t="s">
        <v>54</v>
      </c>
      <c r="D53" s="16">
        <v>14</v>
      </c>
      <c r="E53" s="17">
        <v>8.3432657926102508E-3</v>
      </c>
      <c r="F53" s="16">
        <v>35</v>
      </c>
      <c r="G53" s="17">
        <v>2.3825731790333562E-2</v>
      </c>
      <c r="H53" s="18">
        <v>-0.6</v>
      </c>
      <c r="I53" s="16">
        <v>20</v>
      </c>
      <c r="J53" s="18">
        <v>-0.30000000000000004</v>
      </c>
      <c r="K53" s="16">
        <v>140</v>
      </c>
      <c r="L53" s="17">
        <v>8.7757788503729714E-3</v>
      </c>
      <c r="M53" s="16">
        <v>166</v>
      </c>
      <c r="N53" s="17">
        <v>1.333869023704299E-2</v>
      </c>
      <c r="O53" s="18">
        <v>-0.15662650602409633</v>
      </c>
    </row>
    <row r="54" spans="2:15" ht="14.5" thickBot="1">
      <c r="B54" s="56"/>
      <c r="C54" s="11" t="s">
        <v>29</v>
      </c>
      <c r="D54" s="12">
        <v>0</v>
      </c>
      <c r="E54" s="13">
        <v>0</v>
      </c>
      <c r="F54" s="12">
        <v>0</v>
      </c>
      <c r="G54" s="13">
        <v>0</v>
      </c>
      <c r="H54" s="14"/>
      <c r="I54" s="12">
        <v>1</v>
      </c>
      <c r="J54" s="14">
        <v>-1</v>
      </c>
      <c r="K54" s="12">
        <v>1</v>
      </c>
      <c r="L54" s="13">
        <v>6.2684134645521212E-5</v>
      </c>
      <c r="M54" s="12">
        <v>0</v>
      </c>
      <c r="N54" s="13">
        <v>0</v>
      </c>
      <c r="O54" s="14"/>
    </row>
    <row r="55" spans="2:15" ht="14.5" thickBot="1">
      <c r="B55" s="19" t="s">
        <v>6</v>
      </c>
      <c r="C55" s="19" t="s">
        <v>30</v>
      </c>
      <c r="D55" s="20">
        <v>1677</v>
      </c>
      <c r="E55" s="21">
        <v>0.99940405244338504</v>
      </c>
      <c r="F55" s="20">
        <v>1467</v>
      </c>
      <c r="G55" s="21">
        <v>0.99863852961198085</v>
      </c>
      <c r="H55" s="22">
        <v>0.14314928425357865</v>
      </c>
      <c r="I55" s="20">
        <v>2937</v>
      </c>
      <c r="J55" s="21">
        <v>-0.42900919305413687</v>
      </c>
      <c r="K55" s="20">
        <v>15940</v>
      </c>
      <c r="L55" s="21">
        <v>0.99918510624960821</v>
      </c>
      <c r="M55" s="20">
        <v>12434</v>
      </c>
      <c r="N55" s="21">
        <v>0.99911611088790686</v>
      </c>
      <c r="O55" s="22">
        <v>0.2819687952388612</v>
      </c>
    </row>
    <row r="56" spans="2:15" ht="14.5" thickBot="1">
      <c r="B56" s="19" t="s">
        <v>44</v>
      </c>
      <c r="C56" s="61" t="s">
        <v>30</v>
      </c>
      <c r="D56" s="20">
        <v>1</v>
      </c>
      <c r="E56" s="21">
        <v>1</v>
      </c>
      <c r="F56" s="20">
        <v>2</v>
      </c>
      <c r="G56" s="21">
        <v>1</v>
      </c>
      <c r="H56" s="22">
        <v>-0.5</v>
      </c>
      <c r="I56" s="20">
        <v>0</v>
      </c>
      <c r="J56" s="21"/>
      <c r="K56" s="20">
        <v>13</v>
      </c>
      <c r="L56" s="21">
        <v>1</v>
      </c>
      <c r="M56" s="20">
        <v>8</v>
      </c>
      <c r="N56" s="21">
        <v>1</v>
      </c>
      <c r="O56" s="22">
        <v>0.625</v>
      </c>
    </row>
    <row r="57" spans="2:15" ht="14.5" thickBot="1">
      <c r="B57" s="115" t="s">
        <v>30</v>
      </c>
      <c r="C57" s="116" t="s">
        <v>30</v>
      </c>
      <c r="D57" s="23">
        <v>1678</v>
      </c>
      <c r="E57" s="24">
        <v>1</v>
      </c>
      <c r="F57" s="23">
        <v>1469</v>
      </c>
      <c r="G57" s="24">
        <v>1</v>
      </c>
      <c r="H57" s="25">
        <v>0.14227365554799176</v>
      </c>
      <c r="I57" s="23">
        <v>2937</v>
      </c>
      <c r="J57" s="25">
        <v>-0.42866870956758596</v>
      </c>
      <c r="K57" s="23">
        <v>15953</v>
      </c>
      <c r="L57" s="24">
        <v>1</v>
      </c>
      <c r="M57" s="23">
        <v>12445</v>
      </c>
      <c r="N57" s="24">
        <v>1</v>
      </c>
      <c r="O57" s="25">
        <v>0.28188027320208908</v>
      </c>
    </row>
    <row r="58" spans="2:15">
      <c r="B58" s="58" t="s">
        <v>39</v>
      </c>
      <c r="C58" s="28"/>
      <c r="D58" s="28"/>
      <c r="E58" s="28"/>
      <c r="F58" s="28"/>
      <c r="G58" s="28"/>
      <c r="H58" s="28"/>
      <c r="I58" s="28"/>
      <c r="J58" s="28"/>
    </row>
    <row r="59" spans="2:15">
      <c r="B59" s="28"/>
      <c r="C59" s="28"/>
      <c r="D59" s="28"/>
      <c r="E59" s="28"/>
      <c r="F59" s="28"/>
      <c r="G59" s="28"/>
      <c r="H59" s="28"/>
      <c r="I59" s="74"/>
      <c r="J59" s="28"/>
    </row>
    <row r="60" spans="2:15">
      <c r="B60" s="78" t="s">
        <v>42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ht="15.75" customHeight="1" thickBot="1">
      <c r="B61" s="79" t="s">
        <v>43</v>
      </c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>
      <c r="B62" s="106" t="s">
        <v>21</v>
      </c>
      <c r="C62" s="108" t="s">
        <v>1</v>
      </c>
      <c r="D62" s="104" t="s">
        <v>104</v>
      </c>
      <c r="E62" s="83"/>
      <c r="F62" s="83"/>
      <c r="G62" s="83"/>
      <c r="H62" s="96"/>
      <c r="I62" s="82" t="s">
        <v>95</v>
      </c>
      <c r="J62" s="96"/>
      <c r="K62" s="82" t="s">
        <v>105</v>
      </c>
      <c r="L62" s="83"/>
      <c r="M62" s="83"/>
      <c r="N62" s="83"/>
      <c r="O62" s="84"/>
    </row>
    <row r="63" spans="2:15" ht="14.5" thickBot="1">
      <c r="B63" s="107"/>
      <c r="C63" s="109"/>
      <c r="D63" s="105" t="s">
        <v>106</v>
      </c>
      <c r="E63" s="86"/>
      <c r="F63" s="86"/>
      <c r="G63" s="86"/>
      <c r="H63" s="97"/>
      <c r="I63" s="85" t="s">
        <v>98</v>
      </c>
      <c r="J63" s="97"/>
      <c r="K63" s="85" t="s">
        <v>107</v>
      </c>
      <c r="L63" s="86"/>
      <c r="M63" s="86"/>
      <c r="N63" s="86"/>
      <c r="O63" s="87"/>
    </row>
    <row r="64" spans="2:15" ht="15" customHeight="1">
      <c r="B64" s="107"/>
      <c r="C64" s="109"/>
      <c r="D64" s="88">
        <v>2026</v>
      </c>
      <c r="E64" s="89"/>
      <c r="F64" s="88">
        <v>2025</v>
      </c>
      <c r="G64" s="89"/>
      <c r="H64" s="92" t="s">
        <v>22</v>
      </c>
      <c r="I64" s="98">
        <v>2026</v>
      </c>
      <c r="J64" s="98" t="s">
        <v>108</v>
      </c>
      <c r="K64" s="88">
        <v>2026</v>
      </c>
      <c r="L64" s="89"/>
      <c r="M64" s="88">
        <v>2025</v>
      </c>
      <c r="N64" s="89"/>
      <c r="O64" s="92" t="s">
        <v>22</v>
      </c>
    </row>
    <row r="65" spans="2:15" ht="14.5" customHeight="1" thickBot="1">
      <c r="B65" s="100" t="s">
        <v>21</v>
      </c>
      <c r="C65" s="102" t="s">
        <v>24</v>
      </c>
      <c r="D65" s="90"/>
      <c r="E65" s="91"/>
      <c r="F65" s="90"/>
      <c r="G65" s="91"/>
      <c r="H65" s="93"/>
      <c r="I65" s="99"/>
      <c r="J65" s="99"/>
      <c r="K65" s="90"/>
      <c r="L65" s="91"/>
      <c r="M65" s="90"/>
      <c r="N65" s="91"/>
      <c r="O65" s="93"/>
    </row>
    <row r="66" spans="2:15" ht="15" customHeight="1">
      <c r="B66" s="100"/>
      <c r="C66" s="102"/>
      <c r="D66" s="4" t="s">
        <v>25</v>
      </c>
      <c r="E66" s="5" t="s">
        <v>2</v>
      </c>
      <c r="F66" s="4" t="s">
        <v>25</v>
      </c>
      <c r="G66" s="5" t="s">
        <v>2</v>
      </c>
      <c r="H66" s="80" t="s">
        <v>26</v>
      </c>
      <c r="I66" s="6" t="s">
        <v>25</v>
      </c>
      <c r="J66" s="94" t="s">
        <v>109</v>
      </c>
      <c r="K66" s="4" t="s">
        <v>25</v>
      </c>
      <c r="L66" s="5" t="s">
        <v>2</v>
      </c>
      <c r="M66" s="4" t="s">
        <v>25</v>
      </c>
      <c r="N66" s="5" t="s">
        <v>2</v>
      </c>
      <c r="O66" s="80" t="s">
        <v>26</v>
      </c>
    </row>
    <row r="67" spans="2:15" ht="14.25" customHeight="1" thickBot="1">
      <c r="B67" s="101"/>
      <c r="C67" s="103"/>
      <c r="D67" s="7" t="s">
        <v>27</v>
      </c>
      <c r="E67" s="8" t="s">
        <v>28</v>
      </c>
      <c r="F67" s="7" t="s">
        <v>27</v>
      </c>
      <c r="G67" s="8" t="s">
        <v>28</v>
      </c>
      <c r="H67" s="81"/>
      <c r="I67" s="9" t="s">
        <v>27</v>
      </c>
      <c r="J67" s="95"/>
      <c r="K67" s="7" t="s">
        <v>27</v>
      </c>
      <c r="L67" s="8" t="s">
        <v>28</v>
      </c>
      <c r="M67" s="7" t="s">
        <v>27</v>
      </c>
      <c r="N67" s="8" t="s">
        <v>28</v>
      </c>
      <c r="O67" s="81"/>
    </row>
    <row r="68" spans="2:15" ht="14.5" thickBot="1">
      <c r="B68" s="51"/>
      <c r="C68" s="11" t="s">
        <v>12</v>
      </c>
      <c r="D68" s="12">
        <v>138</v>
      </c>
      <c r="E68" s="13">
        <v>0.47916666666666669</v>
      </c>
      <c r="F68" s="12">
        <v>103</v>
      </c>
      <c r="G68" s="13">
        <v>0.44396551724137934</v>
      </c>
      <c r="H68" s="14">
        <v>0.33980582524271852</v>
      </c>
      <c r="I68" s="12">
        <v>248</v>
      </c>
      <c r="J68" s="14">
        <v>-0.44354838709677424</v>
      </c>
      <c r="K68" s="12">
        <v>1111</v>
      </c>
      <c r="L68" s="13">
        <v>0.56082786471479051</v>
      </c>
      <c r="M68" s="12">
        <v>864</v>
      </c>
      <c r="N68" s="13">
        <v>0.53831775700934581</v>
      </c>
      <c r="O68" s="14">
        <v>0.28587962962962954</v>
      </c>
    </row>
    <row r="69" spans="2:15" ht="14.5" thickBot="1">
      <c r="B69" s="52"/>
      <c r="C69" s="15" t="s">
        <v>4</v>
      </c>
      <c r="D69" s="16">
        <v>50</v>
      </c>
      <c r="E69" s="17">
        <v>0.1736111111111111</v>
      </c>
      <c r="F69" s="16">
        <v>38</v>
      </c>
      <c r="G69" s="17">
        <v>0.16379310344827586</v>
      </c>
      <c r="H69" s="18">
        <v>0.31578947368421062</v>
      </c>
      <c r="I69" s="16">
        <v>62</v>
      </c>
      <c r="J69" s="18">
        <v>-0.19354838709677424</v>
      </c>
      <c r="K69" s="16">
        <v>319</v>
      </c>
      <c r="L69" s="17">
        <v>0.16102978293791015</v>
      </c>
      <c r="M69" s="16">
        <v>209</v>
      </c>
      <c r="N69" s="17">
        <v>0.13021806853582554</v>
      </c>
      <c r="O69" s="18">
        <v>0.52631578947368429</v>
      </c>
    </row>
    <row r="70" spans="2:15" ht="14.5" thickBot="1">
      <c r="B70" s="52"/>
      <c r="C70" s="11" t="s">
        <v>9</v>
      </c>
      <c r="D70" s="12">
        <v>42</v>
      </c>
      <c r="E70" s="13">
        <v>0.14583333333333334</v>
      </c>
      <c r="F70" s="12">
        <v>47</v>
      </c>
      <c r="G70" s="13">
        <v>0.20258620689655171</v>
      </c>
      <c r="H70" s="14">
        <v>-0.1063829787234043</v>
      </c>
      <c r="I70" s="12"/>
      <c r="J70" s="14"/>
      <c r="K70" s="12">
        <v>220</v>
      </c>
      <c r="L70" s="13">
        <v>0.1110550227158001</v>
      </c>
      <c r="M70" s="12">
        <v>243</v>
      </c>
      <c r="N70" s="13">
        <v>0.15140186915887852</v>
      </c>
      <c r="O70" s="14">
        <v>-9.4650205761316886E-2</v>
      </c>
    </row>
    <row r="71" spans="2:15" ht="14.5" customHeight="1" thickBot="1">
      <c r="B71" s="52"/>
      <c r="C71" s="53" t="s">
        <v>3</v>
      </c>
      <c r="D71" s="16">
        <v>5</v>
      </c>
      <c r="E71" s="17">
        <v>1.7361111111111112E-2</v>
      </c>
      <c r="F71" s="16">
        <v>5</v>
      </c>
      <c r="G71" s="17">
        <v>2.1551724137931036E-2</v>
      </c>
      <c r="H71" s="18">
        <v>0</v>
      </c>
      <c r="I71" s="16"/>
      <c r="J71" s="18"/>
      <c r="K71" s="16">
        <v>48</v>
      </c>
      <c r="L71" s="17">
        <v>2.4230186774356385E-2</v>
      </c>
      <c r="M71" s="16">
        <v>44</v>
      </c>
      <c r="N71" s="17">
        <v>2.7414330218068536E-2</v>
      </c>
      <c r="O71" s="18">
        <v>9.0909090909090828E-2</v>
      </c>
    </row>
    <row r="72" spans="2:15" ht="14.5" customHeight="1" thickBot="1">
      <c r="B72" s="52"/>
      <c r="C72" s="54" t="s">
        <v>37</v>
      </c>
      <c r="D72" s="12">
        <v>7</v>
      </c>
      <c r="E72" s="13">
        <v>2.4305555555555556E-2</v>
      </c>
      <c r="F72" s="12">
        <v>16</v>
      </c>
      <c r="G72" s="13">
        <v>6.8965517241379309E-2</v>
      </c>
      <c r="H72" s="14">
        <v>-0.5625</v>
      </c>
      <c r="I72" s="12">
        <v>5</v>
      </c>
      <c r="J72" s="14">
        <v>0.39999999999999991</v>
      </c>
      <c r="K72" s="12">
        <v>48</v>
      </c>
      <c r="L72" s="13">
        <v>2.4230186774356385E-2</v>
      </c>
      <c r="M72" s="12">
        <v>92</v>
      </c>
      <c r="N72" s="13">
        <v>5.73208722741433E-2</v>
      </c>
      <c r="O72" s="14">
        <v>-0.47826086956521741</v>
      </c>
    </row>
    <row r="73" spans="2:15" ht="14.5" customHeight="1" thickBot="1">
      <c r="B73" s="52"/>
      <c r="C73" s="55" t="s">
        <v>11</v>
      </c>
      <c r="D73" s="16">
        <v>3</v>
      </c>
      <c r="E73" s="17">
        <v>1.0416666666666666E-2</v>
      </c>
      <c r="F73" s="16">
        <v>4</v>
      </c>
      <c r="G73" s="17">
        <v>1.7241379310344827E-2</v>
      </c>
      <c r="H73" s="18">
        <v>-0.25</v>
      </c>
      <c r="I73" s="16">
        <v>12</v>
      </c>
      <c r="J73" s="18">
        <v>-0.75</v>
      </c>
      <c r="K73" s="16">
        <v>38</v>
      </c>
      <c r="L73" s="17">
        <v>1.9182231196365473E-2</v>
      </c>
      <c r="M73" s="16">
        <v>24</v>
      </c>
      <c r="N73" s="17">
        <v>1.4953271028037384E-2</v>
      </c>
      <c r="O73" s="18">
        <v>0.58333333333333326</v>
      </c>
    </row>
    <row r="74" spans="2:15" ht="14.5" customHeight="1" thickBot="1">
      <c r="B74" s="52"/>
      <c r="C74" s="11" t="s">
        <v>60</v>
      </c>
      <c r="D74" s="12">
        <v>11</v>
      </c>
      <c r="E74" s="13">
        <v>3.8194444444444448E-2</v>
      </c>
      <c r="F74" s="12">
        <v>2</v>
      </c>
      <c r="G74" s="13">
        <v>8.6206896551724137E-3</v>
      </c>
      <c r="H74" s="14">
        <v>4.5</v>
      </c>
      <c r="I74" s="12">
        <v>5</v>
      </c>
      <c r="J74" s="14">
        <v>1.2000000000000002</v>
      </c>
      <c r="K74" s="12">
        <v>37</v>
      </c>
      <c r="L74" s="13">
        <v>1.867743563856638E-2</v>
      </c>
      <c r="M74" s="12">
        <v>27</v>
      </c>
      <c r="N74" s="13">
        <v>1.6822429906542057E-2</v>
      </c>
      <c r="O74" s="14">
        <v>0.37037037037037046</v>
      </c>
    </row>
    <row r="75" spans="2:15" ht="14.5" thickBot="1">
      <c r="B75" s="52"/>
      <c r="C75" s="55" t="s">
        <v>29</v>
      </c>
      <c r="D75" s="16">
        <v>32</v>
      </c>
      <c r="E75" s="17">
        <v>0.11111111111111112</v>
      </c>
      <c r="F75" s="16">
        <v>17</v>
      </c>
      <c r="G75" s="17">
        <v>7.3275862068965511E-2</v>
      </c>
      <c r="H75" s="18">
        <v>0.88235294117647056</v>
      </c>
      <c r="I75" s="16">
        <v>39</v>
      </c>
      <c r="J75" s="18">
        <v>-0.17948717948717952</v>
      </c>
      <c r="K75" s="16">
        <v>160</v>
      </c>
      <c r="L75" s="17">
        <v>8.0767289247854618E-2</v>
      </c>
      <c r="M75" s="16">
        <v>102</v>
      </c>
      <c r="N75" s="17">
        <v>6.3551401869158891E-2</v>
      </c>
      <c r="O75" s="18">
        <v>0.56862745098039214</v>
      </c>
    </row>
    <row r="76" spans="2:15" ht="15" customHeight="1" thickBot="1">
      <c r="B76" s="19" t="s">
        <v>5</v>
      </c>
      <c r="C76" s="19" t="s">
        <v>30</v>
      </c>
      <c r="D76" s="20">
        <v>288</v>
      </c>
      <c r="E76" s="21">
        <v>0.99999999999999989</v>
      </c>
      <c r="F76" s="20">
        <v>232</v>
      </c>
      <c r="G76" s="21">
        <v>1</v>
      </c>
      <c r="H76" s="22">
        <v>0.24137931034482762</v>
      </c>
      <c r="I76" s="20">
        <v>371</v>
      </c>
      <c r="J76" s="21">
        <v>-6.7780058651026396</v>
      </c>
      <c r="K76" s="20">
        <v>1981</v>
      </c>
      <c r="L76" s="21">
        <v>1.0000000000000004</v>
      </c>
      <c r="M76" s="20">
        <v>1605</v>
      </c>
      <c r="N76" s="21">
        <v>1.0000000000000002</v>
      </c>
      <c r="O76" s="22">
        <v>0.23426791277258574</v>
      </c>
    </row>
    <row r="77" spans="2:15" ht="14.5" thickBot="1">
      <c r="B77" s="51"/>
      <c r="C77" s="11" t="s">
        <v>10</v>
      </c>
      <c r="D77" s="12">
        <v>68</v>
      </c>
      <c r="E77" s="13">
        <v>0.18328840970350405</v>
      </c>
      <c r="F77" s="12">
        <v>92</v>
      </c>
      <c r="G77" s="13">
        <v>0.19616204690831557</v>
      </c>
      <c r="H77" s="14">
        <v>-0.26086956521739135</v>
      </c>
      <c r="I77" s="12">
        <v>178</v>
      </c>
      <c r="J77" s="14">
        <v>-0.6179775280898876</v>
      </c>
      <c r="K77" s="12">
        <v>829</v>
      </c>
      <c r="L77" s="13">
        <v>0.24947336743906109</v>
      </c>
      <c r="M77" s="12">
        <v>650</v>
      </c>
      <c r="N77" s="13">
        <v>0.2070063694267516</v>
      </c>
      <c r="O77" s="14">
        <v>0.27538461538461534</v>
      </c>
    </row>
    <row r="78" spans="2:15" ht="15" customHeight="1" thickBot="1">
      <c r="B78" s="52"/>
      <c r="C78" s="15" t="s">
        <v>4</v>
      </c>
      <c r="D78" s="16">
        <v>100</v>
      </c>
      <c r="E78" s="17">
        <v>0.26954177897574122</v>
      </c>
      <c r="F78" s="16">
        <v>87</v>
      </c>
      <c r="G78" s="17">
        <v>0.18550106609808104</v>
      </c>
      <c r="H78" s="18">
        <v>0.14942528735632177</v>
      </c>
      <c r="I78" s="16">
        <v>129</v>
      </c>
      <c r="J78" s="18">
        <v>-0.22480620155038755</v>
      </c>
      <c r="K78" s="16">
        <v>640</v>
      </c>
      <c r="L78" s="17">
        <v>0.19259705085765874</v>
      </c>
      <c r="M78" s="16">
        <v>646</v>
      </c>
      <c r="N78" s="17">
        <v>0.20573248407643313</v>
      </c>
      <c r="O78" s="18">
        <v>-9.2879256965944235E-3</v>
      </c>
    </row>
    <row r="79" spans="2:15" ht="14.5" thickBot="1">
      <c r="B79" s="52"/>
      <c r="C79" s="11" t="s">
        <v>8</v>
      </c>
      <c r="D79" s="12">
        <v>51</v>
      </c>
      <c r="E79" s="13">
        <v>0.13746630727762804</v>
      </c>
      <c r="F79" s="12">
        <v>88</v>
      </c>
      <c r="G79" s="13">
        <v>0.18763326226012794</v>
      </c>
      <c r="H79" s="14">
        <v>-0.42045454545454541</v>
      </c>
      <c r="I79" s="12">
        <v>146</v>
      </c>
      <c r="J79" s="14">
        <v>-0.65068493150684925</v>
      </c>
      <c r="K79" s="12">
        <v>539</v>
      </c>
      <c r="L79" s="13">
        <v>0.16220282876918446</v>
      </c>
      <c r="M79" s="12">
        <v>602</v>
      </c>
      <c r="N79" s="13">
        <v>0.19171974522292995</v>
      </c>
      <c r="O79" s="14">
        <v>-0.10465116279069764</v>
      </c>
    </row>
    <row r="80" spans="2:15" ht="15" customHeight="1" thickBot="1">
      <c r="B80" s="52"/>
      <c r="C80" s="53" t="s">
        <v>9</v>
      </c>
      <c r="D80" s="16">
        <v>76</v>
      </c>
      <c r="E80" s="17">
        <v>0.20485175202156333</v>
      </c>
      <c r="F80" s="16">
        <v>90</v>
      </c>
      <c r="G80" s="17">
        <v>0.19189765458422176</v>
      </c>
      <c r="H80" s="18">
        <v>-0.15555555555555556</v>
      </c>
      <c r="I80" s="16">
        <v>107</v>
      </c>
      <c r="J80" s="18">
        <v>-0.28971962616822433</v>
      </c>
      <c r="K80" s="16">
        <v>535</v>
      </c>
      <c r="L80" s="17">
        <v>0.1609990972013241</v>
      </c>
      <c r="M80" s="16">
        <v>564</v>
      </c>
      <c r="N80" s="17">
        <v>0.17961783439490445</v>
      </c>
      <c r="O80" s="18">
        <v>-5.1418439716312103E-2</v>
      </c>
    </row>
    <row r="81" spans="2:15" ht="14.5" thickBot="1">
      <c r="B81" s="52"/>
      <c r="C81" s="54" t="s">
        <v>3</v>
      </c>
      <c r="D81" s="12">
        <v>22</v>
      </c>
      <c r="E81" s="13">
        <v>5.9299191374663072E-2</v>
      </c>
      <c r="F81" s="12">
        <v>45</v>
      </c>
      <c r="G81" s="13">
        <v>9.5948827292110878E-2</v>
      </c>
      <c r="H81" s="14">
        <v>-0.51111111111111107</v>
      </c>
      <c r="I81" s="12">
        <v>96</v>
      </c>
      <c r="J81" s="14">
        <v>-0.77083333333333337</v>
      </c>
      <c r="K81" s="12">
        <v>410</v>
      </c>
      <c r="L81" s="13">
        <v>0.12338248570568763</v>
      </c>
      <c r="M81" s="12">
        <v>340</v>
      </c>
      <c r="N81" s="13">
        <v>0.10828025477707007</v>
      </c>
      <c r="O81" s="14">
        <v>0.20588235294117641</v>
      </c>
    </row>
    <row r="82" spans="2:15" ht="15" customHeight="1" thickBot="1">
      <c r="B82" s="52"/>
      <c r="C82" s="55" t="s">
        <v>11</v>
      </c>
      <c r="D82" s="16">
        <v>40</v>
      </c>
      <c r="E82" s="17">
        <v>0.1078167115902965</v>
      </c>
      <c r="F82" s="16">
        <v>55</v>
      </c>
      <c r="G82" s="17">
        <v>0.11727078891257996</v>
      </c>
      <c r="H82" s="18">
        <v>-0.27272727272727271</v>
      </c>
      <c r="I82" s="16">
        <v>33</v>
      </c>
      <c r="J82" s="18">
        <v>0.21212121212121215</v>
      </c>
      <c r="K82" s="16">
        <v>307</v>
      </c>
      <c r="L82" s="17">
        <v>9.2386397833283174E-2</v>
      </c>
      <c r="M82" s="16">
        <v>223</v>
      </c>
      <c r="N82" s="17">
        <v>7.1019108280254775E-2</v>
      </c>
      <c r="O82" s="18">
        <v>0.37668161434977576</v>
      </c>
    </row>
    <row r="83" spans="2:15" ht="15" customHeight="1" thickBot="1">
      <c r="B83" s="52"/>
      <c r="C83" s="11" t="s">
        <v>12</v>
      </c>
      <c r="D83" s="12">
        <v>7</v>
      </c>
      <c r="E83" s="13">
        <v>1.8867924528301886E-2</v>
      </c>
      <c r="F83" s="12">
        <v>11</v>
      </c>
      <c r="G83" s="13">
        <v>2.3454157782515993E-2</v>
      </c>
      <c r="H83" s="14">
        <v>-0.36363636363636365</v>
      </c>
      <c r="I83" s="12">
        <v>6</v>
      </c>
      <c r="J83" s="14">
        <v>0.16666666666666674</v>
      </c>
      <c r="K83" s="12">
        <v>43</v>
      </c>
      <c r="L83" s="13">
        <v>1.2940114354498947E-2</v>
      </c>
      <c r="M83" s="12">
        <v>100</v>
      </c>
      <c r="N83" s="13">
        <v>3.1847133757961783E-2</v>
      </c>
      <c r="O83" s="14">
        <v>-0.57000000000000006</v>
      </c>
    </row>
    <row r="84" spans="2:15" ht="15" customHeight="1" thickBot="1">
      <c r="B84" s="52"/>
      <c r="C84" s="55" t="s">
        <v>29</v>
      </c>
      <c r="D84" s="16">
        <v>7</v>
      </c>
      <c r="E84" s="17">
        <v>1.8867924528301886E-2</v>
      </c>
      <c r="F84" s="16">
        <v>1</v>
      </c>
      <c r="G84" s="17">
        <v>2.1321961620469083E-3</v>
      </c>
      <c r="H84" s="18">
        <v>6</v>
      </c>
      <c r="I84" s="16">
        <v>1</v>
      </c>
      <c r="J84" s="18">
        <v>6</v>
      </c>
      <c r="K84" s="16">
        <v>20</v>
      </c>
      <c r="L84" s="17">
        <v>6.0186578393018357E-3</v>
      </c>
      <c r="M84" s="16">
        <v>15</v>
      </c>
      <c r="N84" s="17">
        <v>4.7770700636942673E-3</v>
      </c>
      <c r="O84" s="18">
        <v>0.33333333333333326</v>
      </c>
    </row>
    <row r="85" spans="2:15" ht="15" customHeight="1" thickBot="1">
      <c r="B85" s="19" t="s">
        <v>6</v>
      </c>
      <c r="C85" s="19" t="s">
        <v>30</v>
      </c>
      <c r="D85" s="20">
        <v>371</v>
      </c>
      <c r="E85" s="21">
        <v>1</v>
      </c>
      <c r="F85" s="20">
        <v>469</v>
      </c>
      <c r="G85" s="21">
        <v>1</v>
      </c>
      <c r="H85" s="22">
        <v>-0.20895522388059706</v>
      </c>
      <c r="I85" s="20">
        <v>696</v>
      </c>
      <c r="J85" s="21">
        <v>-0.46695402298850575</v>
      </c>
      <c r="K85" s="20">
        <v>3323</v>
      </c>
      <c r="L85" s="21">
        <v>1</v>
      </c>
      <c r="M85" s="20">
        <v>3140</v>
      </c>
      <c r="N85" s="21">
        <v>1</v>
      </c>
      <c r="O85" s="22">
        <v>5.8280254777069995E-2</v>
      </c>
    </row>
    <row r="86" spans="2:15" ht="14.5" thickBot="1">
      <c r="B86" s="19" t="s">
        <v>44</v>
      </c>
      <c r="C86" s="19" t="s">
        <v>30</v>
      </c>
      <c r="D86" s="20">
        <v>1</v>
      </c>
      <c r="E86" s="21">
        <v>1</v>
      </c>
      <c r="F86" s="20">
        <v>0</v>
      </c>
      <c r="G86" s="21">
        <v>1</v>
      </c>
      <c r="H86" s="22"/>
      <c r="I86" s="20">
        <v>2</v>
      </c>
      <c r="J86" s="21">
        <v>-0.5</v>
      </c>
      <c r="K86" s="20">
        <v>3</v>
      </c>
      <c r="L86" s="21">
        <v>1</v>
      </c>
      <c r="M86" s="20">
        <v>2</v>
      </c>
      <c r="N86" s="21">
        <v>1</v>
      </c>
      <c r="O86" s="22">
        <v>0.5</v>
      </c>
    </row>
    <row r="87" spans="2:15" ht="15" customHeight="1" thickBot="1">
      <c r="B87" s="110"/>
      <c r="C87" s="111" t="s">
        <v>30</v>
      </c>
      <c r="D87" s="23">
        <v>660</v>
      </c>
      <c r="E87" s="24">
        <v>1</v>
      </c>
      <c r="F87" s="23">
        <v>701</v>
      </c>
      <c r="G87" s="24">
        <v>1</v>
      </c>
      <c r="H87" s="25">
        <v>-5.8487874465049883E-2</v>
      </c>
      <c r="I87" s="23">
        <v>1107</v>
      </c>
      <c r="J87" s="25">
        <v>-0.40379403794037938</v>
      </c>
      <c r="K87" s="23">
        <v>5307</v>
      </c>
      <c r="L87" s="24">
        <v>1</v>
      </c>
      <c r="M87" s="23">
        <v>4747</v>
      </c>
      <c r="N87" s="24">
        <v>1</v>
      </c>
      <c r="O87" s="25">
        <v>0.11796924373288387</v>
      </c>
    </row>
    <row r="88" spans="2:15">
      <c r="B88" s="58" t="s">
        <v>39</v>
      </c>
      <c r="C88" s="28"/>
      <c r="D88" s="28"/>
      <c r="E88" s="28"/>
      <c r="F88" s="28"/>
      <c r="G88" s="28"/>
      <c r="H88" s="28"/>
      <c r="I88" s="74"/>
      <c r="J88" s="28"/>
    </row>
    <row r="90" spans="2:15">
      <c r="I90" s="73"/>
    </row>
  </sheetData>
  <mergeCells count="73">
    <mergeCell ref="B87:C87"/>
    <mergeCell ref="B65:B67"/>
    <mergeCell ref="C65:C67"/>
    <mergeCell ref="H66:H67"/>
    <mergeCell ref="J66:J67"/>
    <mergeCell ref="F64:G65"/>
    <mergeCell ref="H64:H65"/>
    <mergeCell ref="I64:I65"/>
    <mergeCell ref="J64:J65"/>
    <mergeCell ref="D64:E65"/>
    <mergeCell ref="B57:C57"/>
    <mergeCell ref="B60:O60"/>
    <mergeCell ref="D38:E39"/>
    <mergeCell ref="F38:G39"/>
    <mergeCell ref="B62:B64"/>
    <mergeCell ref="C62:C64"/>
    <mergeCell ref="D62:H62"/>
    <mergeCell ref="H40:H41"/>
    <mergeCell ref="J40:J41"/>
    <mergeCell ref="I62:J62"/>
    <mergeCell ref="D63:H63"/>
    <mergeCell ref="I63:J63"/>
    <mergeCell ref="B61:O61"/>
    <mergeCell ref="D37:H37"/>
    <mergeCell ref="I37:J37"/>
    <mergeCell ref="B39:B41"/>
    <mergeCell ref="C39:C41"/>
    <mergeCell ref="H38:H39"/>
    <mergeCell ref="I38:I39"/>
    <mergeCell ref="J38:J39"/>
    <mergeCell ref="B36:B38"/>
    <mergeCell ref="C36:C38"/>
    <mergeCell ref="D36:H36"/>
    <mergeCell ref="I36:J36"/>
    <mergeCell ref="B30:C30"/>
    <mergeCell ref="I6:I7"/>
    <mergeCell ref="J6:J7"/>
    <mergeCell ref="C7:C9"/>
    <mergeCell ref="D6:E7"/>
    <mergeCell ref="H8:H9"/>
    <mergeCell ref="J8:J9"/>
    <mergeCell ref="B4:B6"/>
    <mergeCell ref="C4:C6"/>
    <mergeCell ref="H6:H7"/>
    <mergeCell ref="D4:H4"/>
    <mergeCell ref="I4:J4"/>
    <mergeCell ref="B7:B9"/>
    <mergeCell ref="I5:J5"/>
    <mergeCell ref="F6:G7"/>
    <mergeCell ref="D5:H5"/>
    <mergeCell ref="K37:O37"/>
    <mergeCell ref="O40:O41"/>
    <mergeCell ref="K4:O4"/>
    <mergeCell ref="K5:O5"/>
    <mergeCell ref="K6:L7"/>
    <mergeCell ref="M6:N7"/>
    <mergeCell ref="O6:O7"/>
    <mergeCell ref="B2:O2"/>
    <mergeCell ref="B3:O3"/>
    <mergeCell ref="B34:O34"/>
    <mergeCell ref="B35:O35"/>
    <mergeCell ref="O66:O67"/>
    <mergeCell ref="K36:O36"/>
    <mergeCell ref="K38:L39"/>
    <mergeCell ref="M38:N39"/>
    <mergeCell ref="O38:O39"/>
    <mergeCell ref="O42:O43"/>
    <mergeCell ref="K62:O62"/>
    <mergeCell ref="K63:O63"/>
    <mergeCell ref="K64:L65"/>
    <mergeCell ref="M64:N65"/>
    <mergeCell ref="O64:O65"/>
    <mergeCell ref="O8:O9"/>
  </mergeCells>
  <phoneticPr fontId="4" type="noConversion"/>
  <conditionalFormatting sqref="D42:J43">
    <cfRule type="cellIs" dxfId="64" priority="42" operator="equal">
      <formula>0</formula>
    </cfRule>
  </conditionalFormatting>
  <conditionalFormatting sqref="D10:O17">
    <cfRule type="cellIs" dxfId="63" priority="8" operator="equal">
      <formula>0</formula>
    </cfRule>
  </conditionalFormatting>
  <conditionalFormatting sqref="D19:O27">
    <cfRule type="cellIs" dxfId="62" priority="10" operator="equal">
      <formula>0</formula>
    </cfRule>
  </conditionalFormatting>
  <conditionalFormatting sqref="D44:O44">
    <cfRule type="cellIs" dxfId="61" priority="1" operator="equal">
      <formula>0</formula>
    </cfRule>
  </conditionalFormatting>
  <conditionalFormatting sqref="D46:O54">
    <cfRule type="cellIs" dxfId="60" priority="7" operator="equal">
      <formula>0</formula>
    </cfRule>
  </conditionalFormatting>
  <conditionalFormatting sqref="D68:O75">
    <cfRule type="cellIs" dxfId="59" priority="5" operator="equal">
      <formula>0</formula>
    </cfRule>
  </conditionalFormatting>
  <conditionalFormatting sqref="D77:O84">
    <cfRule type="cellIs" dxfId="58" priority="4" operator="equal">
      <formula>0</formula>
    </cfRule>
  </conditionalFormatting>
  <conditionalFormatting sqref="H42:H56">
    <cfRule type="cellIs" dxfId="57" priority="29" operator="lessThan">
      <formula>0</formula>
    </cfRule>
  </conditionalFormatting>
  <conditionalFormatting sqref="H68:H86">
    <cfRule type="cellIs" dxfId="56" priority="11" operator="lessThan">
      <formula>0</formula>
    </cfRule>
  </conditionalFormatting>
  <conditionalFormatting sqref="J10:J17 H10:H29">
    <cfRule type="cellIs" dxfId="55" priority="51" operator="lessThan">
      <formula>0</formula>
    </cfRule>
  </conditionalFormatting>
  <conditionalFormatting sqref="J19:J27">
    <cfRule type="cellIs" dxfId="54" priority="56" operator="lessThan">
      <formula>0</formula>
    </cfRule>
  </conditionalFormatting>
  <conditionalFormatting sqref="J42:J44">
    <cfRule type="cellIs" dxfId="53" priority="2" operator="lessThan">
      <formula>0</formula>
    </cfRule>
  </conditionalFormatting>
  <conditionalFormatting sqref="J46:J54">
    <cfRule type="cellIs" dxfId="52" priority="35" operator="lessThan">
      <formula>0</formula>
    </cfRule>
  </conditionalFormatting>
  <conditionalFormatting sqref="J68:J75">
    <cfRule type="cellIs" dxfId="51" priority="23" operator="lessThan">
      <formula>0</formula>
    </cfRule>
  </conditionalFormatting>
  <conditionalFormatting sqref="J77:J84">
    <cfRule type="cellIs" dxfId="50" priority="17" operator="lessThan">
      <formula>0</formula>
    </cfRule>
  </conditionalFormatting>
  <conditionalFormatting sqref="O10:O29">
    <cfRule type="cellIs" dxfId="49" priority="9" operator="lessThan">
      <formula>0</formula>
    </cfRule>
  </conditionalFormatting>
  <conditionalFormatting sqref="O44:O56">
    <cfRule type="cellIs" dxfId="48" priority="6" operator="lessThan">
      <formula>0</formula>
    </cfRule>
  </conditionalFormatting>
  <conditionalFormatting sqref="O68:O86">
    <cfRule type="cellIs" dxfId="47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9"/>
  <sheetViews>
    <sheetView showGridLines="0" zoomScale="90" zoomScaleNormal="90" workbookViewId="0"/>
  </sheetViews>
  <sheetFormatPr defaultColWidth="9.1796875" defaultRowHeight="14"/>
  <cols>
    <col min="1" max="1" width="1.1796875" style="35" customWidth="1"/>
    <col min="2" max="2" width="15.453125" style="35" bestFit="1" customWidth="1"/>
    <col min="3" max="3" width="18.54296875" style="35" customWidth="1"/>
    <col min="4" max="9" width="9" style="35" customWidth="1"/>
    <col min="10" max="10" width="11.81640625" style="35" customWidth="1"/>
    <col min="11" max="14" width="9.1796875" style="35"/>
    <col min="15" max="15" width="10.54296875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>
      <c r="B2" s="78" t="s">
        <v>19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2:15" ht="15" customHeight="1" thickBot="1">
      <c r="B3" s="79" t="s">
        <v>20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2:15" ht="14.5" customHeight="1">
      <c r="B4" s="106" t="s">
        <v>21</v>
      </c>
      <c r="C4" s="108" t="s">
        <v>1</v>
      </c>
      <c r="D4" s="104" t="s">
        <v>104</v>
      </c>
      <c r="E4" s="83"/>
      <c r="F4" s="83"/>
      <c r="G4" s="83"/>
      <c r="H4" s="96"/>
      <c r="I4" s="82" t="s">
        <v>95</v>
      </c>
      <c r="J4" s="96"/>
      <c r="K4" s="82" t="s">
        <v>105</v>
      </c>
      <c r="L4" s="83"/>
      <c r="M4" s="83"/>
      <c r="N4" s="83"/>
      <c r="O4" s="84"/>
    </row>
    <row r="5" spans="2:15" ht="14.5" customHeight="1" thickBot="1">
      <c r="B5" s="107"/>
      <c r="C5" s="109"/>
      <c r="D5" s="105" t="s">
        <v>106</v>
      </c>
      <c r="E5" s="86"/>
      <c r="F5" s="86"/>
      <c r="G5" s="86"/>
      <c r="H5" s="97"/>
      <c r="I5" s="85" t="s">
        <v>98</v>
      </c>
      <c r="J5" s="97"/>
      <c r="K5" s="85" t="s">
        <v>107</v>
      </c>
      <c r="L5" s="86"/>
      <c r="M5" s="86"/>
      <c r="N5" s="86"/>
      <c r="O5" s="87"/>
    </row>
    <row r="6" spans="2:15" ht="14.5" customHeight="1">
      <c r="B6" s="107"/>
      <c r="C6" s="109"/>
      <c r="D6" s="88">
        <v>2026</v>
      </c>
      <c r="E6" s="89"/>
      <c r="F6" s="88">
        <v>2025</v>
      </c>
      <c r="G6" s="89"/>
      <c r="H6" s="92" t="s">
        <v>22</v>
      </c>
      <c r="I6" s="98">
        <v>2026</v>
      </c>
      <c r="J6" s="98" t="s">
        <v>108</v>
      </c>
      <c r="K6" s="88">
        <v>2026</v>
      </c>
      <c r="L6" s="89"/>
      <c r="M6" s="88">
        <v>2025</v>
      </c>
      <c r="N6" s="89"/>
      <c r="O6" s="92" t="s">
        <v>22</v>
      </c>
    </row>
    <row r="7" spans="2:15" ht="15" customHeight="1" thickBot="1">
      <c r="B7" s="100" t="s">
        <v>21</v>
      </c>
      <c r="C7" s="102" t="s">
        <v>24</v>
      </c>
      <c r="D7" s="90"/>
      <c r="E7" s="91"/>
      <c r="F7" s="90"/>
      <c r="G7" s="91"/>
      <c r="H7" s="93"/>
      <c r="I7" s="99"/>
      <c r="J7" s="99"/>
      <c r="K7" s="90"/>
      <c r="L7" s="91"/>
      <c r="M7" s="90"/>
      <c r="N7" s="91"/>
      <c r="O7" s="93"/>
    </row>
    <row r="8" spans="2:15" ht="15" customHeight="1">
      <c r="B8" s="100"/>
      <c r="C8" s="102"/>
      <c r="D8" s="4" t="s">
        <v>25</v>
      </c>
      <c r="E8" s="5" t="s">
        <v>2</v>
      </c>
      <c r="F8" s="4" t="s">
        <v>25</v>
      </c>
      <c r="G8" s="5" t="s">
        <v>2</v>
      </c>
      <c r="H8" s="80" t="s">
        <v>26</v>
      </c>
      <c r="I8" s="6" t="s">
        <v>25</v>
      </c>
      <c r="J8" s="94" t="s">
        <v>109</v>
      </c>
      <c r="K8" s="4" t="s">
        <v>25</v>
      </c>
      <c r="L8" s="5" t="s">
        <v>2</v>
      </c>
      <c r="M8" s="4" t="s">
        <v>25</v>
      </c>
      <c r="N8" s="5" t="s">
        <v>2</v>
      </c>
      <c r="O8" s="80" t="s">
        <v>26</v>
      </c>
    </row>
    <row r="9" spans="2:15" ht="15" customHeight="1" thickBot="1">
      <c r="B9" s="101"/>
      <c r="C9" s="103"/>
      <c r="D9" s="7" t="s">
        <v>27</v>
      </c>
      <c r="E9" s="8" t="s">
        <v>28</v>
      </c>
      <c r="F9" s="7" t="s">
        <v>27</v>
      </c>
      <c r="G9" s="8" t="s">
        <v>28</v>
      </c>
      <c r="H9" s="81"/>
      <c r="I9" s="9" t="s">
        <v>27</v>
      </c>
      <c r="J9" s="95"/>
      <c r="K9" s="7" t="s">
        <v>27</v>
      </c>
      <c r="L9" s="8" t="s">
        <v>28</v>
      </c>
      <c r="M9" s="7" t="s">
        <v>27</v>
      </c>
      <c r="N9" s="8" t="s">
        <v>28</v>
      </c>
      <c r="O9" s="81"/>
    </row>
    <row r="10" spans="2:15" ht="14.5" thickBot="1">
      <c r="B10" s="51"/>
      <c r="C10" s="11" t="s">
        <v>9</v>
      </c>
      <c r="D10" s="12">
        <v>18</v>
      </c>
      <c r="E10" s="13">
        <v>0.27692307692307694</v>
      </c>
      <c r="F10" s="12">
        <v>21</v>
      </c>
      <c r="G10" s="13">
        <v>0.42</v>
      </c>
      <c r="H10" s="14">
        <v>-0.1428571428571429</v>
      </c>
      <c r="I10" s="12">
        <v>23</v>
      </c>
      <c r="J10" s="14">
        <v>-0.21739130434782605</v>
      </c>
      <c r="K10" s="12">
        <v>139</v>
      </c>
      <c r="L10" s="13">
        <v>0.37265415549597858</v>
      </c>
      <c r="M10" s="12">
        <v>125</v>
      </c>
      <c r="N10" s="13">
        <v>0.4098360655737705</v>
      </c>
      <c r="O10" s="14">
        <v>0.1120000000000001</v>
      </c>
    </row>
    <row r="11" spans="2:15" ht="14.5" thickBot="1">
      <c r="B11" s="52"/>
      <c r="C11" s="15" t="s">
        <v>12</v>
      </c>
      <c r="D11" s="16">
        <v>8</v>
      </c>
      <c r="E11" s="17">
        <v>0.12307692307692308</v>
      </c>
      <c r="F11" s="16">
        <v>10</v>
      </c>
      <c r="G11" s="17">
        <v>0.2</v>
      </c>
      <c r="H11" s="18">
        <v>-0.19999999999999996</v>
      </c>
      <c r="I11" s="16">
        <v>6</v>
      </c>
      <c r="J11" s="18">
        <v>0.33333333333333326</v>
      </c>
      <c r="K11" s="16">
        <v>45</v>
      </c>
      <c r="L11" s="17">
        <v>0.12064343163538874</v>
      </c>
      <c r="M11" s="16">
        <v>49</v>
      </c>
      <c r="N11" s="17">
        <v>0.16065573770491803</v>
      </c>
      <c r="O11" s="18">
        <v>-8.1632653061224469E-2</v>
      </c>
    </row>
    <row r="12" spans="2:15" ht="14.5" thickBot="1">
      <c r="B12" s="52"/>
      <c r="C12" s="11" t="s">
        <v>60</v>
      </c>
      <c r="D12" s="12">
        <v>11</v>
      </c>
      <c r="E12" s="13">
        <v>0.16923076923076924</v>
      </c>
      <c r="F12" s="12">
        <v>2</v>
      </c>
      <c r="G12" s="13">
        <v>0.04</v>
      </c>
      <c r="H12" s="14">
        <v>4.5</v>
      </c>
      <c r="I12" s="12">
        <v>5</v>
      </c>
      <c r="J12" s="14">
        <v>1.2000000000000002</v>
      </c>
      <c r="K12" s="12">
        <v>37</v>
      </c>
      <c r="L12" s="13">
        <v>9.9195710455764072E-2</v>
      </c>
      <c r="M12" s="12">
        <v>25</v>
      </c>
      <c r="N12" s="13">
        <v>8.1967213114754092E-2</v>
      </c>
      <c r="O12" s="14">
        <v>0.48</v>
      </c>
    </row>
    <row r="13" spans="2:15" ht="14.5" thickBot="1">
      <c r="B13" s="52"/>
      <c r="C13" s="53" t="s">
        <v>16</v>
      </c>
      <c r="D13" s="16">
        <v>10</v>
      </c>
      <c r="E13" s="17">
        <v>0.15384615384615385</v>
      </c>
      <c r="F13" s="16">
        <v>1</v>
      </c>
      <c r="G13" s="17">
        <v>0.02</v>
      </c>
      <c r="H13" s="18">
        <v>9</v>
      </c>
      <c r="I13" s="16">
        <v>11</v>
      </c>
      <c r="J13" s="18">
        <v>-9.0909090909090939E-2</v>
      </c>
      <c r="K13" s="16">
        <v>25</v>
      </c>
      <c r="L13" s="17">
        <v>6.7024128686327081E-2</v>
      </c>
      <c r="M13" s="16">
        <v>16</v>
      </c>
      <c r="N13" s="17">
        <v>5.2459016393442623E-2</v>
      </c>
      <c r="O13" s="18">
        <v>0.5625</v>
      </c>
    </row>
    <row r="14" spans="2:15" ht="14.5" thickBot="1">
      <c r="B14" s="52"/>
      <c r="C14" s="54" t="s">
        <v>11</v>
      </c>
      <c r="D14" s="12">
        <v>2</v>
      </c>
      <c r="E14" s="13">
        <v>3.0769230769230771E-2</v>
      </c>
      <c r="F14" s="12">
        <v>2</v>
      </c>
      <c r="G14" s="13">
        <v>0.04</v>
      </c>
      <c r="H14" s="14">
        <v>0</v>
      </c>
      <c r="I14" s="12">
        <v>7</v>
      </c>
      <c r="J14" s="14">
        <v>-0.7142857142857143</v>
      </c>
      <c r="K14" s="12">
        <v>18</v>
      </c>
      <c r="L14" s="13">
        <v>4.8257372654155493E-2</v>
      </c>
      <c r="M14" s="12">
        <v>8</v>
      </c>
      <c r="N14" s="13">
        <v>2.6229508196721311E-2</v>
      </c>
      <c r="O14" s="14">
        <v>1.25</v>
      </c>
    </row>
    <row r="15" spans="2:15" ht="14.5" thickBot="1">
      <c r="B15" s="52"/>
      <c r="C15" s="55" t="s">
        <v>72</v>
      </c>
      <c r="D15" s="16">
        <v>0</v>
      </c>
      <c r="E15" s="17">
        <v>0</v>
      </c>
      <c r="F15" s="16">
        <v>1</v>
      </c>
      <c r="G15" s="17">
        <v>0.02</v>
      </c>
      <c r="H15" s="18">
        <v>-1</v>
      </c>
      <c r="I15" s="16">
        <v>0</v>
      </c>
      <c r="J15" s="18"/>
      <c r="K15" s="16">
        <v>17</v>
      </c>
      <c r="L15" s="17">
        <v>4.5576407506702415E-2</v>
      </c>
      <c r="M15" s="16">
        <v>4</v>
      </c>
      <c r="N15" s="17">
        <v>1.3114754098360656E-2</v>
      </c>
      <c r="O15" s="18">
        <v>3.25</v>
      </c>
    </row>
    <row r="16" spans="2:15" ht="14.5" thickBot="1">
      <c r="B16" s="52"/>
      <c r="C16" s="11" t="s">
        <v>17</v>
      </c>
      <c r="D16" s="12">
        <v>6</v>
      </c>
      <c r="E16" s="13">
        <v>9.2307692307692313E-2</v>
      </c>
      <c r="F16" s="12">
        <v>3</v>
      </c>
      <c r="G16" s="13">
        <v>0.06</v>
      </c>
      <c r="H16" s="14">
        <v>1</v>
      </c>
      <c r="I16" s="12">
        <v>3</v>
      </c>
      <c r="J16" s="14">
        <v>1</v>
      </c>
      <c r="K16" s="12">
        <v>15</v>
      </c>
      <c r="L16" s="13">
        <v>4.0214477211796246E-2</v>
      </c>
      <c r="M16" s="12">
        <v>11</v>
      </c>
      <c r="N16" s="13">
        <v>3.6065573770491806E-2</v>
      </c>
      <c r="O16" s="14">
        <v>0.36363636363636354</v>
      </c>
    </row>
    <row r="17" spans="2:15" ht="14.5" thickBot="1">
      <c r="B17" s="52"/>
      <c r="C17" s="55" t="s">
        <v>29</v>
      </c>
      <c r="D17" s="16">
        <v>10</v>
      </c>
      <c r="E17" s="17">
        <v>0.15384615384615385</v>
      </c>
      <c r="F17" s="16">
        <v>10</v>
      </c>
      <c r="G17" s="17">
        <v>0.2</v>
      </c>
      <c r="H17" s="18">
        <v>0</v>
      </c>
      <c r="I17" s="16">
        <v>20</v>
      </c>
      <c r="J17" s="18">
        <v>0.26666666666666666</v>
      </c>
      <c r="K17" s="16">
        <v>77</v>
      </c>
      <c r="L17" s="17">
        <v>0.2064343163538874</v>
      </c>
      <c r="M17" s="16">
        <v>67</v>
      </c>
      <c r="N17" s="17">
        <v>0.21967213114754097</v>
      </c>
      <c r="O17" s="18">
        <v>0.14925373134328357</v>
      </c>
    </row>
    <row r="18" spans="2:15" ht="14.5" thickBot="1">
      <c r="B18" s="19" t="s">
        <v>33</v>
      </c>
      <c r="C18" s="19" t="s">
        <v>30</v>
      </c>
      <c r="D18" s="20">
        <v>65</v>
      </c>
      <c r="E18" s="21">
        <v>1</v>
      </c>
      <c r="F18" s="20">
        <v>50</v>
      </c>
      <c r="G18" s="21">
        <v>1</v>
      </c>
      <c r="H18" s="22">
        <v>0.30000000000000004</v>
      </c>
      <c r="I18" s="20">
        <v>75</v>
      </c>
      <c r="J18" s="21">
        <v>-0.1333333333333333</v>
      </c>
      <c r="K18" s="20">
        <v>373</v>
      </c>
      <c r="L18" s="21">
        <v>1</v>
      </c>
      <c r="M18" s="20">
        <v>305</v>
      </c>
      <c r="N18" s="21">
        <v>1</v>
      </c>
      <c r="O18" s="22">
        <v>0.22295081967213104</v>
      </c>
    </row>
    <row r="19" spans="2:15" ht="14.5" thickBot="1">
      <c r="B19" s="51"/>
      <c r="C19" s="11" t="s">
        <v>8</v>
      </c>
      <c r="D19" s="12">
        <v>506</v>
      </c>
      <c r="E19" s="13">
        <v>0.22280933509467196</v>
      </c>
      <c r="F19" s="12">
        <v>318</v>
      </c>
      <c r="G19" s="13">
        <v>0.1501416430594901</v>
      </c>
      <c r="H19" s="14">
        <v>0.59119496855345921</v>
      </c>
      <c r="I19" s="12">
        <v>713</v>
      </c>
      <c r="J19" s="14">
        <v>-0.29032258064516125</v>
      </c>
      <c r="K19" s="12">
        <v>4175</v>
      </c>
      <c r="L19" s="13">
        <v>0.20003833069809784</v>
      </c>
      <c r="M19" s="12">
        <v>3560</v>
      </c>
      <c r="N19" s="13">
        <v>0.21093796290809977</v>
      </c>
      <c r="O19" s="14">
        <v>0.172752808988764</v>
      </c>
    </row>
    <row r="20" spans="2:15" ht="14.5" thickBot="1">
      <c r="B20" s="52"/>
      <c r="C20" s="15" t="s">
        <v>10</v>
      </c>
      <c r="D20" s="16">
        <v>240</v>
      </c>
      <c r="E20" s="17">
        <v>0.10568031704095113</v>
      </c>
      <c r="F20" s="16">
        <v>392</v>
      </c>
      <c r="G20" s="17">
        <v>0.18508026440037773</v>
      </c>
      <c r="H20" s="18">
        <v>-0.38775510204081631</v>
      </c>
      <c r="I20" s="16">
        <v>647</v>
      </c>
      <c r="J20" s="18">
        <v>-0.62905718701700153</v>
      </c>
      <c r="K20" s="16">
        <v>3659</v>
      </c>
      <c r="L20" s="17">
        <v>0.17531503042499161</v>
      </c>
      <c r="M20" s="16">
        <v>3526</v>
      </c>
      <c r="N20" s="17">
        <v>0.20892338685785389</v>
      </c>
      <c r="O20" s="18">
        <v>3.7719795802609202E-2</v>
      </c>
    </row>
    <row r="21" spans="2:15" ht="14.5" thickBot="1">
      <c r="B21" s="52"/>
      <c r="C21" s="11" t="s">
        <v>9</v>
      </c>
      <c r="D21" s="12">
        <v>459</v>
      </c>
      <c r="E21" s="13">
        <v>0.20211360634081901</v>
      </c>
      <c r="F21" s="12">
        <v>351</v>
      </c>
      <c r="G21" s="13">
        <v>0.16572237960339944</v>
      </c>
      <c r="H21" s="14">
        <v>0.30769230769230771</v>
      </c>
      <c r="I21" s="12">
        <v>481</v>
      </c>
      <c r="J21" s="14">
        <v>-4.5738045738045741E-2</v>
      </c>
      <c r="K21" s="12">
        <v>3476</v>
      </c>
      <c r="L21" s="13">
        <v>0.16654688323511091</v>
      </c>
      <c r="M21" s="12">
        <v>2052</v>
      </c>
      <c r="N21" s="13">
        <v>0.12158558985601707</v>
      </c>
      <c r="O21" s="14">
        <v>0.69395711500974655</v>
      </c>
    </row>
    <row r="22" spans="2:15" ht="14.5" thickBot="1">
      <c r="B22" s="52"/>
      <c r="C22" s="53" t="s">
        <v>3</v>
      </c>
      <c r="D22" s="16">
        <v>308</v>
      </c>
      <c r="E22" s="17">
        <v>0.13562307353588726</v>
      </c>
      <c r="F22" s="16">
        <v>212</v>
      </c>
      <c r="G22" s="17">
        <v>0.10009442870632672</v>
      </c>
      <c r="H22" s="18">
        <v>0.45283018867924518</v>
      </c>
      <c r="I22" s="16">
        <v>969</v>
      </c>
      <c r="J22" s="18">
        <v>-0.68214654282765741</v>
      </c>
      <c r="K22" s="16">
        <v>3383</v>
      </c>
      <c r="L22" s="17">
        <v>0.16209093958123713</v>
      </c>
      <c r="M22" s="16">
        <v>2594</v>
      </c>
      <c r="N22" s="17">
        <v>0.15370030218640754</v>
      </c>
      <c r="O22" s="18">
        <v>0.30416345412490364</v>
      </c>
    </row>
    <row r="23" spans="2:15" ht="14.5" thickBot="1">
      <c r="B23" s="52"/>
      <c r="C23" s="54" t="s">
        <v>4</v>
      </c>
      <c r="D23" s="12">
        <v>376</v>
      </c>
      <c r="E23" s="13">
        <v>0.16556583003082342</v>
      </c>
      <c r="F23" s="12">
        <v>477</v>
      </c>
      <c r="G23" s="13">
        <v>0.22521246458923513</v>
      </c>
      <c r="H23" s="14">
        <v>-0.2117400419287212</v>
      </c>
      <c r="I23" s="12">
        <v>604</v>
      </c>
      <c r="J23" s="14">
        <v>-0.37748344370860931</v>
      </c>
      <c r="K23" s="12">
        <v>3135</v>
      </c>
      <c r="L23" s="13">
        <v>0.15020842317090699</v>
      </c>
      <c r="M23" s="12">
        <v>2592</v>
      </c>
      <c r="N23" s="13">
        <v>0.15358179771286365</v>
      </c>
      <c r="O23" s="14">
        <v>0.2094907407407407</v>
      </c>
    </row>
    <row r="24" spans="2:15" ht="14.5" thickBot="1">
      <c r="B24" s="52"/>
      <c r="C24" s="55" t="s">
        <v>11</v>
      </c>
      <c r="D24" s="16">
        <v>169</v>
      </c>
      <c r="E24" s="17">
        <v>7.4416556583003085E-2</v>
      </c>
      <c r="F24" s="16">
        <v>186</v>
      </c>
      <c r="G24" s="17">
        <v>8.7818696883852687E-2</v>
      </c>
      <c r="H24" s="18">
        <v>-9.1397849462365621E-2</v>
      </c>
      <c r="I24" s="16">
        <v>237</v>
      </c>
      <c r="J24" s="18">
        <v>-0.28691983122362874</v>
      </c>
      <c r="K24" s="16">
        <v>1536</v>
      </c>
      <c r="L24" s="17">
        <v>7.3594940347851079E-2</v>
      </c>
      <c r="M24" s="16">
        <v>1148</v>
      </c>
      <c r="N24" s="17">
        <v>6.8021567814184988E-2</v>
      </c>
      <c r="O24" s="18">
        <v>0.33797909407665516</v>
      </c>
    </row>
    <row r="25" spans="2:15" ht="14.5" thickBot="1">
      <c r="B25" s="52"/>
      <c r="C25" s="11" t="s">
        <v>12</v>
      </c>
      <c r="D25" s="12">
        <v>181</v>
      </c>
      <c r="E25" s="13">
        <v>7.9700572435050632E-2</v>
      </c>
      <c r="F25" s="12">
        <v>129</v>
      </c>
      <c r="G25" s="13">
        <v>6.0906515580736544E-2</v>
      </c>
      <c r="H25" s="14">
        <v>0.4031007751937985</v>
      </c>
      <c r="I25" s="12">
        <v>285</v>
      </c>
      <c r="J25" s="14">
        <v>-0.36491228070175441</v>
      </c>
      <c r="K25" s="12">
        <v>1279</v>
      </c>
      <c r="L25" s="13">
        <v>6.1281203583920273E-2</v>
      </c>
      <c r="M25" s="12">
        <v>1125</v>
      </c>
      <c r="N25" s="13">
        <v>6.6658766368430405E-2</v>
      </c>
      <c r="O25" s="14">
        <v>0.13688888888888884</v>
      </c>
    </row>
    <row r="26" spans="2:15" ht="14.5" thickBot="1">
      <c r="B26" s="52"/>
      <c r="C26" s="55" t="s">
        <v>54</v>
      </c>
      <c r="D26" s="16">
        <v>19</v>
      </c>
      <c r="E26" s="17">
        <v>8.3663584324086306E-3</v>
      </c>
      <c r="F26" s="16">
        <v>35</v>
      </c>
      <c r="G26" s="17">
        <v>1.6525023607176583E-2</v>
      </c>
      <c r="H26" s="18">
        <v>-0.45714285714285718</v>
      </c>
      <c r="I26" s="16">
        <v>20</v>
      </c>
      <c r="J26" s="18">
        <v>-5.0000000000000044E-2</v>
      </c>
      <c r="K26" s="16">
        <v>146</v>
      </c>
      <c r="L26" s="17">
        <v>6.9953524028556367E-3</v>
      </c>
      <c r="M26" s="16">
        <v>169</v>
      </c>
      <c r="N26" s="17">
        <v>1.0013628014457546E-2</v>
      </c>
      <c r="O26" s="18">
        <v>-0.13609467455621305</v>
      </c>
    </row>
    <row r="27" spans="2:15" ht="14.5" thickBot="1">
      <c r="B27" s="56"/>
      <c r="C27" s="11" t="s">
        <v>29</v>
      </c>
      <c r="D27" s="12">
        <f>+D28-SUM(D19:D26)</f>
        <v>13</v>
      </c>
      <c r="E27" s="13">
        <f>+E28-SUM(E19:E26)</f>
        <v>5.7243505063849787E-3</v>
      </c>
      <c r="F27" s="12">
        <f>+F28-SUM(F19:F26)</f>
        <v>18</v>
      </c>
      <c r="G27" s="13">
        <f>+G28-SUM(G19:G26)</f>
        <v>8.4985835694051381E-3</v>
      </c>
      <c r="H27" s="14">
        <f>+D27/F27-1</f>
        <v>-0.27777777777777779</v>
      </c>
      <c r="I27" s="12">
        <f>+I28-SUM(I20:I26)</f>
        <v>724</v>
      </c>
      <c r="J27" s="14">
        <f>+D27/I27-1</f>
        <v>-0.98204419889502759</v>
      </c>
      <c r="K27" s="12">
        <f>+K28-SUM(K19:K26)</f>
        <v>82</v>
      </c>
      <c r="L27" s="13">
        <f>+L28-SUM(L19:L26)</f>
        <v>3.9288965550284827E-3</v>
      </c>
      <c r="M27" s="12">
        <f>+M28-SUM(M19:M26)</f>
        <v>111</v>
      </c>
      <c r="N27" s="13">
        <f>+N28-SUM(N19:N26)</f>
        <v>6.5769982816851202E-3</v>
      </c>
      <c r="O27" s="14">
        <f>+K27/M27-1</f>
        <v>-0.26126126126126126</v>
      </c>
    </row>
    <row r="28" spans="2:15" ht="14.5" thickBot="1">
      <c r="B28" s="19" t="s">
        <v>34</v>
      </c>
      <c r="C28" s="19" t="s">
        <v>30</v>
      </c>
      <c r="D28" s="20">
        <v>2271</v>
      </c>
      <c r="E28" s="21">
        <v>1</v>
      </c>
      <c r="F28" s="20">
        <v>2118</v>
      </c>
      <c r="G28" s="21">
        <v>1</v>
      </c>
      <c r="H28" s="22">
        <v>7.2237960339943452E-2</v>
      </c>
      <c r="I28" s="20">
        <v>3967</v>
      </c>
      <c r="J28" s="21">
        <v>-0.42752709856314597</v>
      </c>
      <c r="K28" s="20">
        <v>20871</v>
      </c>
      <c r="L28" s="21">
        <v>1</v>
      </c>
      <c r="M28" s="20">
        <v>16877</v>
      </c>
      <c r="N28" s="21">
        <v>1</v>
      </c>
      <c r="O28" s="22">
        <v>0.23665343366712088</v>
      </c>
    </row>
    <row r="29" spans="2:15" ht="14.5" thickBot="1">
      <c r="B29" s="19" t="s">
        <v>44</v>
      </c>
      <c r="C29" s="19" t="s">
        <v>30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2</v>
      </c>
      <c r="J29" s="21">
        <v>0</v>
      </c>
      <c r="K29" s="20">
        <v>16</v>
      </c>
      <c r="L29" s="21">
        <v>1</v>
      </c>
      <c r="M29" s="20">
        <v>10</v>
      </c>
      <c r="N29" s="21">
        <v>1</v>
      </c>
      <c r="O29" s="22">
        <v>0.60000000000000009</v>
      </c>
    </row>
    <row r="30" spans="2:15" ht="14.5" thickBot="1">
      <c r="B30" s="110"/>
      <c r="C30" s="111" t="s">
        <v>30</v>
      </c>
      <c r="D30" s="23">
        <v>2338</v>
      </c>
      <c r="E30" s="24">
        <v>1</v>
      </c>
      <c r="F30" s="23">
        <v>2170</v>
      </c>
      <c r="G30" s="24">
        <v>1</v>
      </c>
      <c r="H30" s="25">
        <v>7.7419354838709653E-2</v>
      </c>
      <c r="I30" s="23">
        <v>4044</v>
      </c>
      <c r="J30" s="25">
        <v>-0.4218595450049456</v>
      </c>
      <c r="K30" s="23">
        <v>21260</v>
      </c>
      <c r="L30" s="24">
        <v>1</v>
      </c>
      <c r="M30" s="23">
        <v>17192</v>
      </c>
      <c r="N30" s="24">
        <v>1</v>
      </c>
      <c r="O30" s="25">
        <v>0.23662168450442067</v>
      </c>
    </row>
    <row r="31" spans="2:15" ht="14.5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78" t="s">
        <v>35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ht="15" customHeight="1" thickBot="1">
      <c r="B36" s="79" t="s">
        <v>36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ht="14.5" customHeight="1">
      <c r="B37" s="106" t="s">
        <v>21</v>
      </c>
      <c r="C37" s="108" t="s">
        <v>1</v>
      </c>
      <c r="D37" s="104" t="s">
        <v>104</v>
      </c>
      <c r="E37" s="83"/>
      <c r="F37" s="83"/>
      <c r="G37" s="83"/>
      <c r="H37" s="96"/>
      <c r="I37" s="82" t="s">
        <v>95</v>
      </c>
      <c r="J37" s="96"/>
      <c r="K37" s="82" t="s">
        <v>105</v>
      </c>
      <c r="L37" s="83"/>
      <c r="M37" s="83"/>
      <c r="N37" s="83"/>
      <c r="O37" s="84"/>
    </row>
    <row r="38" spans="2:15" ht="14.5" customHeight="1" thickBot="1">
      <c r="B38" s="107"/>
      <c r="C38" s="109"/>
      <c r="D38" s="105" t="s">
        <v>106</v>
      </c>
      <c r="E38" s="86"/>
      <c r="F38" s="86"/>
      <c r="G38" s="86"/>
      <c r="H38" s="97"/>
      <c r="I38" s="85" t="s">
        <v>98</v>
      </c>
      <c r="J38" s="97"/>
      <c r="K38" s="85" t="s">
        <v>107</v>
      </c>
      <c r="L38" s="86"/>
      <c r="M38" s="86"/>
      <c r="N38" s="86"/>
      <c r="O38" s="87"/>
    </row>
    <row r="39" spans="2:15" ht="14.5" customHeight="1">
      <c r="B39" s="107"/>
      <c r="C39" s="109"/>
      <c r="D39" s="88">
        <v>2026</v>
      </c>
      <c r="E39" s="89"/>
      <c r="F39" s="88">
        <v>2025</v>
      </c>
      <c r="G39" s="89"/>
      <c r="H39" s="92" t="s">
        <v>22</v>
      </c>
      <c r="I39" s="98">
        <v>2026</v>
      </c>
      <c r="J39" s="98" t="s">
        <v>108</v>
      </c>
      <c r="K39" s="88">
        <v>2026</v>
      </c>
      <c r="L39" s="89"/>
      <c r="M39" s="88">
        <v>2025</v>
      </c>
      <c r="N39" s="89"/>
      <c r="O39" s="92" t="s">
        <v>22</v>
      </c>
    </row>
    <row r="40" spans="2:15" ht="14.5" customHeight="1" thickBot="1">
      <c r="B40" s="100" t="s">
        <v>21</v>
      </c>
      <c r="C40" s="102" t="s">
        <v>24</v>
      </c>
      <c r="D40" s="90"/>
      <c r="E40" s="91"/>
      <c r="F40" s="90"/>
      <c r="G40" s="91"/>
      <c r="H40" s="93"/>
      <c r="I40" s="99"/>
      <c r="J40" s="99"/>
      <c r="K40" s="90"/>
      <c r="L40" s="91"/>
      <c r="M40" s="90"/>
      <c r="N40" s="91"/>
      <c r="O40" s="93"/>
    </row>
    <row r="41" spans="2:15" ht="14.5" customHeight="1">
      <c r="B41" s="100"/>
      <c r="C41" s="102"/>
      <c r="D41" s="4" t="s">
        <v>25</v>
      </c>
      <c r="E41" s="5" t="s">
        <v>2</v>
      </c>
      <c r="F41" s="4" t="s">
        <v>25</v>
      </c>
      <c r="G41" s="5" t="s">
        <v>2</v>
      </c>
      <c r="H41" s="80" t="s">
        <v>26</v>
      </c>
      <c r="I41" s="6" t="s">
        <v>25</v>
      </c>
      <c r="J41" s="94" t="s">
        <v>109</v>
      </c>
      <c r="K41" s="4" t="s">
        <v>25</v>
      </c>
      <c r="L41" s="5" t="s">
        <v>2</v>
      </c>
      <c r="M41" s="4" t="s">
        <v>25</v>
      </c>
      <c r="N41" s="5" t="s">
        <v>2</v>
      </c>
      <c r="O41" s="80" t="s">
        <v>26</v>
      </c>
    </row>
    <row r="42" spans="2:15" ht="14.5" customHeight="1" thickBot="1">
      <c r="B42" s="101"/>
      <c r="C42" s="103"/>
      <c r="D42" s="7" t="s">
        <v>27</v>
      </c>
      <c r="E42" s="8" t="s">
        <v>28</v>
      </c>
      <c r="F42" s="7" t="s">
        <v>27</v>
      </c>
      <c r="G42" s="8" t="s">
        <v>28</v>
      </c>
      <c r="H42" s="81"/>
      <c r="I42" s="9" t="s">
        <v>27</v>
      </c>
      <c r="J42" s="95"/>
      <c r="K42" s="7" t="s">
        <v>27</v>
      </c>
      <c r="L42" s="8" t="s">
        <v>28</v>
      </c>
      <c r="M42" s="7" t="s">
        <v>27</v>
      </c>
      <c r="N42" s="8" t="s">
        <v>28</v>
      </c>
      <c r="O42" s="81"/>
    </row>
    <row r="43" spans="2:15" ht="14.5" hidden="1" customHeight="1" thickBot="1">
      <c r="B43" s="51"/>
      <c r="C43" s="11" t="s">
        <v>12</v>
      </c>
      <c r="D43" s="12"/>
      <c r="E43" s="13"/>
      <c r="F43" s="12"/>
      <c r="G43" s="13"/>
      <c r="H43" s="14"/>
      <c r="I43" s="12"/>
      <c r="J43" s="14"/>
    </row>
    <row r="44" spans="2:15" ht="14.5" customHeight="1" thickBot="1">
      <c r="B44" s="57"/>
      <c r="C44" s="11" t="s">
        <v>12</v>
      </c>
      <c r="D44" s="12"/>
      <c r="E44" s="13"/>
      <c r="F44" s="12">
        <v>1</v>
      </c>
      <c r="G44" s="13">
        <v>1</v>
      </c>
      <c r="H44" s="14"/>
      <c r="I44" s="12"/>
      <c r="J44" s="14"/>
      <c r="K44" s="12"/>
      <c r="L44" s="13"/>
      <c r="M44" s="12">
        <v>1</v>
      </c>
      <c r="N44" s="13">
        <v>1</v>
      </c>
      <c r="O44" s="14"/>
    </row>
    <row r="45" spans="2:15" ht="14.5" thickBot="1">
      <c r="B45" s="19" t="s">
        <v>33</v>
      </c>
      <c r="C45" s="19" t="s">
        <v>30</v>
      </c>
      <c r="D45" s="20"/>
      <c r="E45" s="21"/>
      <c r="F45" s="20">
        <v>1</v>
      </c>
      <c r="G45" s="21">
        <v>1</v>
      </c>
      <c r="H45" s="22"/>
      <c r="I45" s="20"/>
      <c r="J45" s="21"/>
      <c r="K45" s="20"/>
      <c r="L45" s="21"/>
      <c r="M45" s="20">
        <v>1</v>
      </c>
      <c r="N45" s="21">
        <v>1</v>
      </c>
      <c r="O45" s="22"/>
    </row>
    <row r="46" spans="2:15" ht="14.5" thickBot="1">
      <c r="B46" s="51"/>
      <c r="C46" s="11" t="s">
        <v>8</v>
      </c>
      <c r="D46" s="12">
        <v>452</v>
      </c>
      <c r="E46" s="13">
        <v>0.26952892069171142</v>
      </c>
      <c r="F46" s="12">
        <v>227</v>
      </c>
      <c r="G46" s="13">
        <v>0.15473755964553509</v>
      </c>
      <c r="H46" s="14">
        <v>0.99118942731277526</v>
      </c>
      <c r="I46" s="12">
        <v>565</v>
      </c>
      <c r="J46" s="14">
        <v>-0.19999999999999996</v>
      </c>
      <c r="K46" s="12">
        <v>3620</v>
      </c>
      <c r="L46" s="13">
        <v>0.22710163111668757</v>
      </c>
      <c r="M46" s="12">
        <v>2950</v>
      </c>
      <c r="N46" s="13">
        <v>0.23721453843679641</v>
      </c>
      <c r="O46" s="14">
        <v>0.22711864406779658</v>
      </c>
    </row>
    <row r="47" spans="2:15" ht="14.5" thickBot="1">
      <c r="B47" s="52"/>
      <c r="C47" s="15" t="s">
        <v>3</v>
      </c>
      <c r="D47" s="16">
        <v>281</v>
      </c>
      <c r="E47" s="17">
        <v>0.16756112104949314</v>
      </c>
      <c r="F47" s="16">
        <v>162</v>
      </c>
      <c r="G47" s="17">
        <v>0.11042944785276074</v>
      </c>
      <c r="H47" s="18">
        <v>0.73456790123456783</v>
      </c>
      <c r="I47" s="16">
        <v>868</v>
      </c>
      <c r="J47" s="18">
        <v>-0.67626728110599077</v>
      </c>
      <c r="K47" s="16">
        <v>2925</v>
      </c>
      <c r="L47" s="17">
        <v>0.18350062735257214</v>
      </c>
      <c r="M47" s="16">
        <v>2210</v>
      </c>
      <c r="N47" s="17">
        <v>0.1777098745577356</v>
      </c>
      <c r="O47" s="18">
        <v>0.32352941176470584</v>
      </c>
    </row>
    <row r="48" spans="2:15" ht="15" customHeight="1" thickBot="1">
      <c r="B48" s="52"/>
      <c r="C48" s="11" t="s">
        <v>9</v>
      </c>
      <c r="D48" s="12">
        <v>359</v>
      </c>
      <c r="E48" s="13">
        <v>0.21407274895646988</v>
      </c>
      <c r="F48" s="12">
        <v>235</v>
      </c>
      <c r="G48" s="13">
        <v>0.16019086571233809</v>
      </c>
      <c r="H48" s="14">
        <v>0.5276595744680852</v>
      </c>
      <c r="I48" s="12">
        <v>364</v>
      </c>
      <c r="J48" s="14">
        <v>-1.3736263736263687E-2</v>
      </c>
      <c r="K48" s="12">
        <v>2860</v>
      </c>
      <c r="L48" s="13">
        <v>0.1794228356336261</v>
      </c>
      <c r="M48" s="12">
        <v>1370</v>
      </c>
      <c r="N48" s="13">
        <v>0.11016403988420714</v>
      </c>
      <c r="O48" s="14">
        <v>1.0875912408759123</v>
      </c>
    </row>
    <row r="49" spans="2:15" ht="14.5" thickBot="1">
      <c r="B49" s="52"/>
      <c r="C49" s="53" t="s">
        <v>10</v>
      </c>
      <c r="D49" s="16">
        <v>172</v>
      </c>
      <c r="E49" s="17">
        <v>0.10256410256410256</v>
      </c>
      <c r="F49" s="16">
        <v>300</v>
      </c>
      <c r="G49" s="17">
        <v>0.20449897750511248</v>
      </c>
      <c r="H49" s="18">
        <v>-0.42666666666666664</v>
      </c>
      <c r="I49" s="16">
        <v>469</v>
      </c>
      <c r="J49" s="18">
        <v>-0.63326226012793174</v>
      </c>
      <c r="K49" s="16">
        <v>2830</v>
      </c>
      <c r="L49" s="17">
        <v>0.17754077791718947</v>
      </c>
      <c r="M49" s="16">
        <v>2876</v>
      </c>
      <c r="N49" s="17">
        <v>0.23126407204889032</v>
      </c>
      <c r="O49" s="18">
        <v>-1.5994436717663429E-2</v>
      </c>
    </row>
    <row r="50" spans="2:15" ht="15" customHeight="1" thickBot="1">
      <c r="B50" s="52"/>
      <c r="C50" s="54" t="s">
        <v>4</v>
      </c>
      <c r="D50" s="12">
        <v>227</v>
      </c>
      <c r="E50" s="13">
        <v>0.13536076326774002</v>
      </c>
      <c r="F50" s="12">
        <v>354</v>
      </c>
      <c r="G50" s="13">
        <v>0.24130879345603273</v>
      </c>
      <c r="H50" s="14">
        <v>-0.35875706214689262</v>
      </c>
      <c r="I50" s="12">
        <v>414</v>
      </c>
      <c r="J50" s="14">
        <v>-0.45169082125603865</v>
      </c>
      <c r="K50" s="12">
        <v>2185</v>
      </c>
      <c r="L50" s="13">
        <v>0.13707653701380176</v>
      </c>
      <c r="M50" s="12">
        <v>1746</v>
      </c>
      <c r="N50" s="13">
        <v>0.1403988420714056</v>
      </c>
      <c r="O50" s="14">
        <v>0.25143184421534936</v>
      </c>
    </row>
    <row r="51" spans="2:15" ht="14.5" thickBot="1">
      <c r="B51" s="52"/>
      <c r="C51" s="55" t="s">
        <v>11</v>
      </c>
      <c r="D51" s="16">
        <v>128</v>
      </c>
      <c r="E51" s="17">
        <v>7.6326774001192602E-2</v>
      </c>
      <c r="F51" s="16">
        <v>129</v>
      </c>
      <c r="G51" s="17">
        <v>8.7934560327198361E-2</v>
      </c>
      <c r="H51" s="18">
        <v>-7.7519379844961378E-3</v>
      </c>
      <c r="I51" s="16">
        <v>199</v>
      </c>
      <c r="J51" s="18">
        <v>-0.35678391959798994</v>
      </c>
      <c r="K51" s="16">
        <v>1209</v>
      </c>
      <c r="L51" s="17">
        <v>7.5846925972396492E-2</v>
      </c>
      <c r="M51" s="16">
        <v>909</v>
      </c>
      <c r="N51" s="17">
        <v>7.3094242521711164E-2</v>
      </c>
      <c r="O51" s="18">
        <v>0.33003300330033003</v>
      </c>
    </row>
    <row r="52" spans="2:15" ht="14.5" thickBot="1">
      <c r="B52" s="52"/>
      <c r="C52" s="11" t="s">
        <v>12</v>
      </c>
      <c r="D52" s="12">
        <v>44</v>
      </c>
      <c r="E52" s="13">
        <v>2.6237328562909959E-2</v>
      </c>
      <c r="F52" s="12">
        <v>25</v>
      </c>
      <c r="G52" s="13">
        <v>1.7041581458759374E-2</v>
      </c>
      <c r="H52" s="14">
        <v>0.76</v>
      </c>
      <c r="I52" s="12">
        <v>37</v>
      </c>
      <c r="J52" s="14">
        <v>0.18918918918918926</v>
      </c>
      <c r="K52" s="12">
        <v>170</v>
      </c>
      <c r="L52" s="13">
        <v>1.0664993726474279E-2</v>
      </c>
      <c r="M52" s="12">
        <v>209</v>
      </c>
      <c r="N52" s="13">
        <v>1.6806046960437439E-2</v>
      </c>
      <c r="O52" s="14">
        <v>-0.1866028708133971</v>
      </c>
    </row>
    <row r="53" spans="2:15" ht="14.5" thickBot="1">
      <c r="B53" s="52"/>
      <c r="C53" s="55" t="s">
        <v>54</v>
      </c>
      <c r="D53" s="16">
        <v>14</v>
      </c>
      <c r="E53" s="17">
        <v>8.348240906380441E-3</v>
      </c>
      <c r="F53" s="16">
        <v>35</v>
      </c>
      <c r="G53" s="17">
        <v>2.3858214042263123E-2</v>
      </c>
      <c r="H53" s="18">
        <v>-0.6</v>
      </c>
      <c r="I53" s="16">
        <v>20</v>
      </c>
      <c r="J53" s="18">
        <v>-0.30000000000000004</v>
      </c>
      <c r="K53" s="16">
        <v>140</v>
      </c>
      <c r="L53" s="17">
        <v>8.7829360100376407E-3</v>
      </c>
      <c r="M53" s="16">
        <v>166</v>
      </c>
      <c r="N53" s="17">
        <v>1.3348343518816339E-2</v>
      </c>
      <c r="O53" s="18">
        <v>-0.15662650602409633</v>
      </c>
    </row>
    <row r="54" spans="2:15" ht="14.5" thickBot="1">
      <c r="B54" s="56"/>
      <c r="C54" s="11" t="s">
        <v>29</v>
      </c>
      <c r="D54" s="12">
        <v>0</v>
      </c>
      <c r="E54" s="13">
        <v>0</v>
      </c>
      <c r="F54" s="12">
        <v>0</v>
      </c>
      <c r="G54" s="13">
        <v>0</v>
      </c>
      <c r="H54" s="14"/>
      <c r="I54" s="12">
        <v>1</v>
      </c>
      <c r="J54" s="14">
        <v>-1</v>
      </c>
      <c r="K54" s="12">
        <v>1</v>
      </c>
      <c r="L54" s="13">
        <v>6.2735257214554575E-5</v>
      </c>
      <c r="M54" s="12">
        <v>0</v>
      </c>
      <c r="N54" s="13">
        <v>0</v>
      </c>
      <c r="O54" s="14"/>
    </row>
    <row r="55" spans="2:15" ht="14.5" thickBot="1">
      <c r="B55" s="19" t="s">
        <v>34</v>
      </c>
      <c r="C55" s="19" t="s">
        <v>30</v>
      </c>
      <c r="D55" s="20">
        <v>1677</v>
      </c>
      <c r="E55" s="21">
        <v>1</v>
      </c>
      <c r="F55" s="20">
        <v>1467</v>
      </c>
      <c r="G55" s="21">
        <v>1</v>
      </c>
      <c r="H55" s="22">
        <v>0.14314928425357865</v>
      </c>
      <c r="I55" s="20">
        <v>2937</v>
      </c>
      <c r="J55" s="21">
        <v>-0.42900919305413687</v>
      </c>
      <c r="K55" s="20">
        <v>15940</v>
      </c>
      <c r="L55" s="21">
        <v>1</v>
      </c>
      <c r="M55" s="20">
        <v>12436</v>
      </c>
      <c r="N55" s="21">
        <v>1</v>
      </c>
      <c r="O55" s="22">
        <v>0.28176262463814727</v>
      </c>
    </row>
    <row r="56" spans="2:15" ht="14.5" thickBot="1">
      <c r="B56" s="19" t="s">
        <v>44</v>
      </c>
      <c r="C56" s="19" t="s">
        <v>30</v>
      </c>
      <c r="D56" s="20">
        <v>1</v>
      </c>
      <c r="E56" s="21">
        <v>1</v>
      </c>
      <c r="F56" s="20">
        <v>2</v>
      </c>
      <c r="G56" s="21">
        <v>1</v>
      </c>
      <c r="H56" s="22">
        <v>-0.5</v>
      </c>
      <c r="I56" s="20">
        <v>0</v>
      </c>
      <c r="J56" s="21"/>
      <c r="K56" s="20">
        <v>13</v>
      </c>
      <c r="L56" s="21">
        <v>1</v>
      </c>
      <c r="M56" s="20">
        <v>8</v>
      </c>
      <c r="N56" s="21">
        <v>1</v>
      </c>
      <c r="O56" s="22">
        <v>0.625</v>
      </c>
    </row>
    <row r="57" spans="2:15" ht="14.5" thickBot="1">
      <c r="B57" s="110"/>
      <c r="C57" s="111" t="s">
        <v>30</v>
      </c>
      <c r="D57" s="23">
        <v>1678</v>
      </c>
      <c r="E57" s="24">
        <v>1</v>
      </c>
      <c r="F57" s="23">
        <v>1469</v>
      </c>
      <c r="G57" s="24">
        <v>1</v>
      </c>
      <c r="H57" s="25">
        <v>0.14227365554799176</v>
      </c>
      <c r="I57" s="23">
        <v>2937</v>
      </c>
      <c r="J57" s="25">
        <v>-0.42866870956758596</v>
      </c>
      <c r="K57" s="23">
        <v>15953</v>
      </c>
      <c r="L57" s="24">
        <v>1</v>
      </c>
      <c r="M57" s="23">
        <v>12445</v>
      </c>
      <c r="N57" s="24">
        <v>1</v>
      </c>
      <c r="O57" s="25">
        <v>0.28188027320208908</v>
      </c>
    </row>
    <row r="58" spans="2:15">
      <c r="B58" s="65" t="s">
        <v>56</v>
      </c>
      <c r="C58" s="26"/>
      <c r="D58" s="1"/>
      <c r="E58" s="1"/>
      <c r="F58" s="1"/>
      <c r="G58" s="1"/>
      <c r="H58" s="59"/>
      <c r="I58" s="59"/>
      <c r="J58" s="59"/>
    </row>
    <row r="59" spans="2:15">
      <c r="B59" s="66" t="s">
        <v>57</v>
      </c>
      <c r="C59" s="1"/>
      <c r="D59" s="1"/>
      <c r="E59" s="1"/>
      <c r="F59" s="1"/>
      <c r="G59" s="1"/>
    </row>
    <row r="61" spans="2:15">
      <c r="B61" s="78" t="s">
        <v>42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ht="15" customHeight="1" thickBot="1">
      <c r="B62" s="79" t="s">
        <v>43</v>
      </c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>
      <c r="B63" s="106" t="s">
        <v>21</v>
      </c>
      <c r="C63" s="108" t="s">
        <v>1</v>
      </c>
      <c r="D63" s="104" t="s">
        <v>104</v>
      </c>
      <c r="E63" s="83"/>
      <c r="F63" s="83"/>
      <c r="G63" s="83"/>
      <c r="H63" s="96"/>
      <c r="I63" s="82" t="s">
        <v>95</v>
      </c>
      <c r="J63" s="96"/>
      <c r="K63" s="82" t="s">
        <v>105</v>
      </c>
      <c r="L63" s="83"/>
      <c r="M63" s="83"/>
      <c r="N63" s="83"/>
      <c r="O63" s="84"/>
    </row>
    <row r="64" spans="2:15" ht="14.5" thickBot="1">
      <c r="B64" s="107"/>
      <c r="C64" s="109"/>
      <c r="D64" s="105" t="s">
        <v>106</v>
      </c>
      <c r="E64" s="86"/>
      <c r="F64" s="86"/>
      <c r="G64" s="86"/>
      <c r="H64" s="97"/>
      <c r="I64" s="85" t="s">
        <v>98</v>
      </c>
      <c r="J64" s="97"/>
      <c r="K64" s="85" t="s">
        <v>107</v>
      </c>
      <c r="L64" s="86"/>
      <c r="M64" s="86"/>
      <c r="N64" s="86"/>
      <c r="O64" s="87"/>
    </row>
    <row r="65" spans="2:15" ht="15" customHeight="1">
      <c r="B65" s="107"/>
      <c r="C65" s="109"/>
      <c r="D65" s="88">
        <v>2026</v>
      </c>
      <c r="E65" s="89"/>
      <c r="F65" s="88">
        <v>2025</v>
      </c>
      <c r="G65" s="89"/>
      <c r="H65" s="92" t="s">
        <v>22</v>
      </c>
      <c r="I65" s="98">
        <v>2026</v>
      </c>
      <c r="J65" s="98" t="s">
        <v>108</v>
      </c>
      <c r="K65" s="88">
        <v>2026</v>
      </c>
      <c r="L65" s="89"/>
      <c r="M65" s="88">
        <v>2025</v>
      </c>
      <c r="N65" s="89"/>
      <c r="O65" s="92" t="s">
        <v>22</v>
      </c>
    </row>
    <row r="66" spans="2:15" ht="15" customHeight="1" thickBot="1">
      <c r="B66" s="100" t="s">
        <v>21</v>
      </c>
      <c r="C66" s="102" t="s">
        <v>24</v>
      </c>
      <c r="D66" s="90"/>
      <c r="E66" s="91"/>
      <c r="F66" s="90"/>
      <c r="G66" s="91"/>
      <c r="H66" s="93"/>
      <c r="I66" s="99"/>
      <c r="J66" s="99"/>
      <c r="K66" s="90"/>
      <c r="L66" s="91"/>
      <c r="M66" s="90"/>
      <c r="N66" s="91"/>
      <c r="O66" s="93"/>
    </row>
    <row r="67" spans="2:15" ht="15" customHeight="1">
      <c r="B67" s="100"/>
      <c r="C67" s="102"/>
      <c r="D67" s="4" t="s">
        <v>25</v>
      </c>
      <c r="E67" s="5" t="s">
        <v>2</v>
      </c>
      <c r="F67" s="4" t="s">
        <v>25</v>
      </c>
      <c r="G67" s="5" t="s">
        <v>2</v>
      </c>
      <c r="H67" s="80" t="s">
        <v>26</v>
      </c>
      <c r="I67" s="6" t="s">
        <v>25</v>
      </c>
      <c r="J67" s="94" t="s">
        <v>109</v>
      </c>
      <c r="K67" s="4" t="s">
        <v>25</v>
      </c>
      <c r="L67" s="5" t="s">
        <v>2</v>
      </c>
      <c r="M67" s="4" t="s">
        <v>25</v>
      </c>
      <c r="N67" s="5" t="s">
        <v>2</v>
      </c>
      <c r="O67" s="80" t="s">
        <v>26</v>
      </c>
    </row>
    <row r="68" spans="2:15" ht="26.5" thickBot="1">
      <c r="B68" s="101"/>
      <c r="C68" s="103"/>
      <c r="D68" s="7" t="s">
        <v>27</v>
      </c>
      <c r="E68" s="8" t="s">
        <v>28</v>
      </c>
      <c r="F68" s="7" t="s">
        <v>27</v>
      </c>
      <c r="G68" s="8" t="s">
        <v>28</v>
      </c>
      <c r="H68" s="81"/>
      <c r="I68" s="9" t="s">
        <v>27</v>
      </c>
      <c r="J68" s="95"/>
      <c r="K68" s="7" t="s">
        <v>27</v>
      </c>
      <c r="L68" s="8" t="s">
        <v>28</v>
      </c>
      <c r="M68" s="7" t="s">
        <v>27</v>
      </c>
      <c r="N68" s="8" t="s">
        <v>28</v>
      </c>
      <c r="O68" s="81"/>
    </row>
    <row r="69" spans="2:15" ht="14.5" thickBot="1">
      <c r="B69" s="51"/>
      <c r="C69" s="11" t="s">
        <v>12</v>
      </c>
      <c r="D69" s="12">
        <v>145</v>
      </c>
      <c r="E69" s="13">
        <v>0.2196969696969697</v>
      </c>
      <c r="F69" s="12">
        <v>114</v>
      </c>
      <c r="G69" s="13">
        <v>0.16262482168330955</v>
      </c>
      <c r="H69" s="14">
        <v>0.27192982456140347</v>
      </c>
      <c r="I69" s="12">
        <v>254</v>
      </c>
      <c r="J69" s="14">
        <v>-0.42913385826771655</v>
      </c>
      <c r="K69" s="12">
        <v>1154</v>
      </c>
      <c r="L69" s="13">
        <v>0.21744865272281891</v>
      </c>
      <c r="M69" s="12">
        <v>964</v>
      </c>
      <c r="N69" s="13">
        <v>0.20307562671160734</v>
      </c>
      <c r="O69" s="14">
        <v>0.19709543568464727</v>
      </c>
    </row>
    <row r="70" spans="2:15" ht="14.5" thickBot="1">
      <c r="B70" s="52"/>
      <c r="C70" s="15" t="s">
        <v>4</v>
      </c>
      <c r="D70" s="16">
        <v>150</v>
      </c>
      <c r="E70" s="17">
        <v>0.22727272727272727</v>
      </c>
      <c r="F70" s="16">
        <v>125</v>
      </c>
      <c r="G70" s="17">
        <v>0.1783166904422254</v>
      </c>
      <c r="H70" s="18">
        <v>0.19999999999999996</v>
      </c>
      <c r="I70" s="16">
        <v>191</v>
      </c>
      <c r="J70" s="18">
        <v>-0.21465968586387429</v>
      </c>
      <c r="K70" s="16">
        <v>959</v>
      </c>
      <c r="L70" s="17">
        <v>0.18070472960241191</v>
      </c>
      <c r="M70" s="16">
        <v>856</v>
      </c>
      <c r="N70" s="17">
        <v>0.18032441542026542</v>
      </c>
      <c r="O70" s="18">
        <v>0.12032710280373826</v>
      </c>
    </row>
    <row r="71" spans="2:15" ht="14.5" thickBot="1">
      <c r="B71" s="52"/>
      <c r="C71" s="11" t="s">
        <v>10</v>
      </c>
      <c r="D71" s="12">
        <v>68</v>
      </c>
      <c r="E71" s="13">
        <v>0.10303030303030303</v>
      </c>
      <c r="F71" s="12">
        <v>92</v>
      </c>
      <c r="G71" s="13">
        <v>0.13124108416547789</v>
      </c>
      <c r="H71" s="14">
        <v>-0.26086956521739135</v>
      </c>
      <c r="I71" s="12">
        <v>178</v>
      </c>
      <c r="J71" s="14">
        <v>-0.6179775280898876</v>
      </c>
      <c r="K71" s="12">
        <v>829</v>
      </c>
      <c r="L71" s="13">
        <v>0.15620878085547391</v>
      </c>
      <c r="M71" s="12">
        <v>650</v>
      </c>
      <c r="N71" s="13">
        <v>0.13692858647566886</v>
      </c>
      <c r="O71" s="14">
        <v>0.27538461538461534</v>
      </c>
    </row>
    <row r="72" spans="2:15" ht="14.5" thickBot="1">
      <c r="B72" s="52"/>
      <c r="C72" s="53" t="s">
        <v>9</v>
      </c>
      <c r="D72" s="16">
        <v>118</v>
      </c>
      <c r="E72" s="17">
        <v>0.1787878787878788</v>
      </c>
      <c r="F72" s="16">
        <v>137</v>
      </c>
      <c r="G72" s="17">
        <v>0.19543509272467904</v>
      </c>
      <c r="H72" s="18">
        <v>-0.13868613138686137</v>
      </c>
      <c r="I72" s="16">
        <v>141</v>
      </c>
      <c r="J72" s="18">
        <v>-0.16312056737588654</v>
      </c>
      <c r="K72" s="16">
        <v>756</v>
      </c>
      <c r="L72" s="17">
        <v>0.14245336348219334</v>
      </c>
      <c r="M72" s="16">
        <v>807</v>
      </c>
      <c r="N72" s="17">
        <v>0.1700021065936381</v>
      </c>
      <c r="O72" s="18">
        <v>-6.3197026022304814E-2</v>
      </c>
    </row>
    <row r="73" spans="2:15" ht="14.5" thickBot="1">
      <c r="B73" s="52"/>
      <c r="C73" s="54" t="s">
        <v>8</v>
      </c>
      <c r="D73" s="12">
        <v>55</v>
      </c>
      <c r="E73" s="13">
        <v>8.3333333333333329E-2</v>
      </c>
      <c r="F73" s="12">
        <v>91</v>
      </c>
      <c r="G73" s="13">
        <v>0.12981455064194009</v>
      </c>
      <c r="H73" s="14">
        <v>-0.39560439560439564</v>
      </c>
      <c r="I73" s="12">
        <v>149</v>
      </c>
      <c r="J73" s="14">
        <v>-0.63087248322147649</v>
      </c>
      <c r="K73" s="12">
        <v>557</v>
      </c>
      <c r="L73" s="13">
        <v>0.10495571886188053</v>
      </c>
      <c r="M73" s="12">
        <v>610</v>
      </c>
      <c r="N73" s="13">
        <v>0.12850221192331998</v>
      </c>
      <c r="O73" s="14">
        <v>-8.6885245901639374E-2</v>
      </c>
    </row>
    <row r="74" spans="2:15" ht="14.5" thickBot="1">
      <c r="B74" s="52"/>
      <c r="C74" s="55" t="s">
        <v>3</v>
      </c>
      <c r="D74" s="16">
        <v>27</v>
      </c>
      <c r="E74" s="17">
        <v>4.0909090909090909E-2</v>
      </c>
      <c r="F74" s="16">
        <v>50</v>
      </c>
      <c r="G74" s="17">
        <v>7.1326676176890161E-2</v>
      </c>
      <c r="H74" s="18">
        <v>-0.45999999999999996</v>
      </c>
      <c r="I74" s="16">
        <v>101</v>
      </c>
      <c r="J74" s="18">
        <v>-0.73267326732673266</v>
      </c>
      <c r="K74" s="16">
        <v>458</v>
      </c>
      <c r="L74" s="17">
        <v>8.6301111739212358E-2</v>
      </c>
      <c r="M74" s="16">
        <v>385</v>
      </c>
      <c r="N74" s="17">
        <v>8.11038550663577E-2</v>
      </c>
      <c r="O74" s="18">
        <v>0.18961038961038956</v>
      </c>
    </row>
    <row r="75" spans="2:15" ht="14.5" thickBot="1">
      <c r="B75" s="52"/>
      <c r="C75" s="11" t="s">
        <v>11</v>
      </c>
      <c r="D75" s="12">
        <v>43</v>
      </c>
      <c r="E75" s="13">
        <v>6.5151515151515155E-2</v>
      </c>
      <c r="F75" s="12">
        <v>59</v>
      </c>
      <c r="G75" s="13">
        <v>8.4165477888730383E-2</v>
      </c>
      <c r="H75" s="14">
        <v>-0.27118644067796616</v>
      </c>
      <c r="I75" s="12">
        <v>45</v>
      </c>
      <c r="J75" s="14">
        <v>-4.4444444444444398E-2</v>
      </c>
      <c r="K75" s="12">
        <v>345</v>
      </c>
      <c r="L75" s="13">
        <v>6.5008479366873942E-2</v>
      </c>
      <c r="M75" s="12">
        <v>247</v>
      </c>
      <c r="N75" s="13">
        <v>5.2032862860754162E-2</v>
      </c>
      <c r="O75" s="14">
        <v>0.39676113360323884</v>
      </c>
    </row>
    <row r="76" spans="2:15" ht="14.5" thickBot="1">
      <c r="B76" s="19"/>
      <c r="C76" s="19" t="s">
        <v>29</v>
      </c>
      <c r="D76" s="20">
        <f>+D77-SUM(D69:D75)</f>
        <v>54</v>
      </c>
      <c r="E76" s="21">
        <f>+E77-SUM(E69:E75)</f>
        <v>8.1818181818181679E-2</v>
      </c>
      <c r="F76" s="20">
        <f>+F77-SUM(F69:F75)</f>
        <v>33</v>
      </c>
      <c r="G76" s="21">
        <f>+G77-SUM(G69:G75)</f>
        <v>4.7075606276747561E-2</v>
      </c>
      <c r="H76" s="22">
        <f>+D76/F76-1</f>
        <v>0.63636363636363646</v>
      </c>
      <c r="I76" s="20">
        <f>+I77-SUM(I69:I75)</f>
        <v>48</v>
      </c>
      <c r="J76" s="21">
        <f>+D76/I76-1</f>
        <v>0.125</v>
      </c>
      <c r="K76" s="20">
        <f>+K77-SUM(K69:K75)</f>
        <v>249</v>
      </c>
      <c r="L76" s="21">
        <f>+L77-SUM(L69:L75)</f>
        <v>4.6919163369135042E-2</v>
      </c>
      <c r="M76" s="20">
        <f>+M77-SUM(M69:M75)</f>
        <v>228</v>
      </c>
      <c r="N76" s="21">
        <f>+N77-SUM(N69:N75)</f>
        <v>4.8030334948388487E-2</v>
      </c>
      <c r="O76" s="22">
        <f>+K76/M76-1</f>
        <v>9.210526315789469E-2</v>
      </c>
    </row>
    <row r="77" spans="2:15" ht="14.5" thickBot="1">
      <c r="B77" s="110"/>
      <c r="C77" s="111" t="s">
        <v>30</v>
      </c>
      <c r="D77" s="23">
        <v>660</v>
      </c>
      <c r="E77" s="24">
        <v>1</v>
      </c>
      <c r="F77" s="23">
        <v>701</v>
      </c>
      <c r="G77" s="24">
        <v>1</v>
      </c>
      <c r="H77" s="25">
        <v>-5.8487874465049883E-2</v>
      </c>
      <c r="I77" s="23">
        <v>1107</v>
      </c>
      <c r="J77" s="25">
        <v>-0.40379403794037938</v>
      </c>
      <c r="K77" s="23">
        <v>5307</v>
      </c>
      <c r="L77" s="24">
        <v>1</v>
      </c>
      <c r="M77" s="23">
        <v>4747</v>
      </c>
      <c r="N77" s="24">
        <v>1</v>
      </c>
      <c r="O77" s="25">
        <v>0.11796924373288387</v>
      </c>
    </row>
    <row r="78" spans="2:15">
      <c r="B78" s="26" t="s">
        <v>39</v>
      </c>
      <c r="C78" s="28"/>
      <c r="D78" s="28"/>
      <c r="E78" s="28"/>
      <c r="F78" s="28"/>
      <c r="G78" s="28"/>
      <c r="H78" s="28"/>
      <c r="I78" s="28"/>
      <c r="J78" s="28"/>
    </row>
    <row r="79" spans="2:15">
      <c r="B79" s="27"/>
    </row>
  </sheetData>
  <mergeCells count="72">
    <mergeCell ref="B77:C77"/>
    <mergeCell ref="B4:B6"/>
    <mergeCell ref="C4:C6"/>
    <mergeCell ref="D4:H4"/>
    <mergeCell ref="I4:J4"/>
    <mergeCell ref="B7:B9"/>
    <mergeCell ref="I6:I7"/>
    <mergeCell ref="J6:J7"/>
    <mergeCell ref="B30:C30"/>
    <mergeCell ref="B57:C57"/>
    <mergeCell ref="H39:H40"/>
    <mergeCell ref="I39:I40"/>
    <mergeCell ref="J39:J40"/>
    <mergeCell ref="B40:B42"/>
    <mergeCell ref="C40:C42"/>
    <mergeCell ref="D5:H5"/>
    <mergeCell ref="I5:J5"/>
    <mergeCell ref="B63:B65"/>
    <mergeCell ref="C63:C65"/>
    <mergeCell ref="I38:J38"/>
    <mergeCell ref="B37:B39"/>
    <mergeCell ref="C37:C39"/>
    <mergeCell ref="C7:C9"/>
    <mergeCell ref="H8:H9"/>
    <mergeCell ref="J8:J9"/>
    <mergeCell ref="D6:E7"/>
    <mergeCell ref="F6:G7"/>
    <mergeCell ref="H6:H7"/>
    <mergeCell ref="I37:J37"/>
    <mergeCell ref="H67:H68"/>
    <mergeCell ref="D37:H37"/>
    <mergeCell ref="D63:H63"/>
    <mergeCell ref="D64:H64"/>
    <mergeCell ref="D65:E66"/>
    <mergeCell ref="F65:G66"/>
    <mergeCell ref="H65:H66"/>
    <mergeCell ref="D38:H38"/>
    <mergeCell ref="H41:H42"/>
    <mergeCell ref="D39:E40"/>
    <mergeCell ref="F39:G40"/>
    <mergeCell ref="O67:O68"/>
    <mergeCell ref="O41:O42"/>
    <mergeCell ref="K63:O63"/>
    <mergeCell ref="K64:O64"/>
    <mergeCell ref="K65:L66"/>
    <mergeCell ref="M65:N66"/>
    <mergeCell ref="O65:O66"/>
    <mergeCell ref="B62:O62"/>
    <mergeCell ref="J41:J42"/>
    <mergeCell ref="J67:J68"/>
    <mergeCell ref="I63:J63"/>
    <mergeCell ref="I64:J64"/>
    <mergeCell ref="I65:I66"/>
    <mergeCell ref="J65:J66"/>
    <mergeCell ref="B66:B68"/>
    <mergeCell ref="C66:C68"/>
    <mergeCell ref="B2:O2"/>
    <mergeCell ref="B3:O3"/>
    <mergeCell ref="B35:O35"/>
    <mergeCell ref="B36:O36"/>
    <mergeCell ref="B61:O61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</mergeCells>
  <conditionalFormatting sqref="D43:J43">
    <cfRule type="cellIs" dxfId="46" priority="37" operator="equal">
      <formula>0</formula>
    </cfRule>
  </conditionalFormatting>
  <conditionalFormatting sqref="D10:O17">
    <cfRule type="cellIs" dxfId="45" priority="18" operator="equal">
      <formula>0</formula>
    </cfRule>
  </conditionalFormatting>
  <conditionalFormatting sqref="D19:O27">
    <cfRule type="cellIs" dxfId="44" priority="16" operator="equal">
      <formula>0</formula>
    </cfRule>
  </conditionalFormatting>
  <conditionalFormatting sqref="D44:O44">
    <cfRule type="cellIs" dxfId="43" priority="7" operator="equal">
      <formula>0</formula>
    </cfRule>
  </conditionalFormatting>
  <conditionalFormatting sqref="D46:O54">
    <cfRule type="cellIs" dxfId="42" priority="15" operator="equal">
      <formula>0</formula>
    </cfRule>
  </conditionalFormatting>
  <conditionalFormatting sqref="D69:O75">
    <cfRule type="cellIs" dxfId="41" priority="2" operator="equal">
      <formula>0</formula>
    </cfRule>
  </conditionalFormatting>
  <conditionalFormatting sqref="H10:H29 J19:J27">
    <cfRule type="cellIs" dxfId="40" priority="46" operator="lessThan">
      <formula>0</formula>
    </cfRule>
  </conditionalFormatting>
  <conditionalFormatting sqref="H43:H56">
    <cfRule type="cellIs" dxfId="39" priority="24" operator="lessThan">
      <formula>0</formula>
    </cfRule>
  </conditionalFormatting>
  <conditionalFormatting sqref="H69:H76">
    <cfRule type="cellIs" dxfId="38" priority="3" operator="lessThan">
      <formula>0</formula>
    </cfRule>
  </conditionalFormatting>
  <conditionalFormatting sqref="J10:J17">
    <cfRule type="cellIs" dxfId="37" priority="56" operator="lessThan">
      <formula>0</formula>
    </cfRule>
  </conditionalFormatting>
  <conditionalFormatting sqref="J43:J44">
    <cfRule type="cellIs" dxfId="36" priority="8" operator="lessThan">
      <formula>0</formula>
    </cfRule>
  </conditionalFormatting>
  <conditionalFormatting sqref="J46:J54">
    <cfRule type="cellIs" dxfId="35" priority="30" operator="lessThan">
      <formula>0</formula>
    </cfRule>
  </conditionalFormatting>
  <conditionalFormatting sqref="J69:J75">
    <cfRule type="cellIs" dxfId="34" priority="4" operator="lessThan">
      <formula>0</formula>
    </cfRule>
  </conditionalFormatting>
  <conditionalFormatting sqref="O10:O29">
    <cfRule type="cellIs" dxfId="33" priority="17" operator="lessThan">
      <formula>0</formula>
    </cfRule>
  </conditionalFormatting>
  <conditionalFormatting sqref="O44:O56">
    <cfRule type="cellIs" dxfId="32" priority="14" operator="lessThan">
      <formula>0</formula>
    </cfRule>
  </conditionalFormatting>
  <conditionalFormatting sqref="O69:O76">
    <cfRule type="cellIs" dxfId="3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796875" defaultRowHeight="14"/>
  <cols>
    <col min="1" max="1" width="1.1796875" style="35" customWidth="1"/>
    <col min="2" max="2" width="9.1796875" style="35" customWidth="1"/>
    <col min="3" max="3" width="18.453125" style="35" customWidth="1"/>
    <col min="4" max="9" width="9" style="35" customWidth="1"/>
    <col min="10" max="10" width="11.81640625" style="35" customWidth="1"/>
    <col min="11" max="14" width="9.1796875" style="35"/>
    <col min="15" max="15" width="13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>
      <c r="B2" s="78" t="s">
        <v>32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2:15" ht="15" customHeight="1" thickBot="1">
      <c r="B3" s="79" t="s">
        <v>31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2:15" ht="15" customHeight="1">
      <c r="B4" s="106" t="s">
        <v>0</v>
      </c>
      <c r="C4" s="108" t="s">
        <v>1</v>
      </c>
      <c r="D4" s="104" t="s">
        <v>104</v>
      </c>
      <c r="E4" s="83"/>
      <c r="F4" s="83"/>
      <c r="G4" s="83"/>
      <c r="H4" s="96"/>
      <c r="I4" s="82" t="s">
        <v>95</v>
      </c>
      <c r="J4" s="96"/>
      <c r="K4" s="82" t="s">
        <v>105</v>
      </c>
      <c r="L4" s="83"/>
      <c r="M4" s="83"/>
      <c r="N4" s="83"/>
      <c r="O4" s="84"/>
    </row>
    <row r="5" spans="2:15" ht="14.5" thickBot="1">
      <c r="B5" s="107"/>
      <c r="C5" s="109"/>
      <c r="D5" s="105" t="s">
        <v>106</v>
      </c>
      <c r="E5" s="86"/>
      <c r="F5" s="86"/>
      <c r="G5" s="86"/>
      <c r="H5" s="97"/>
      <c r="I5" s="85" t="s">
        <v>98</v>
      </c>
      <c r="J5" s="97"/>
      <c r="K5" s="85" t="s">
        <v>107</v>
      </c>
      <c r="L5" s="86"/>
      <c r="M5" s="86"/>
      <c r="N5" s="86"/>
      <c r="O5" s="87"/>
    </row>
    <row r="6" spans="2:15" ht="19.5" customHeight="1">
      <c r="B6" s="107"/>
      <c r="C6" s="109"/>
      <c r="D6" s="88">
        <v>2026</v>
      </c>
      <c r="E6" s="89"/>
      <c r="F6" s="88">
        <v>2025</v>
      </c>
      <c r="G6" s="89"/>
      <c r="H6" s="92" t="s">
        <v>22</v>
      </c>
      <c r="I6" s="98">
        <v>2026</v>
      </c>
      <c r="J6" s="98" t="s">
        <v>108</v>
      </c>
      <c r="K6" s="88">
        <v>2026</v>
      </c>
      <c r="L6" s="89"/>
      <c r="M6" s="88">
        <v>2025</v>
      </c>
      <c r="N6" s="89"/>
      <c r="O6" s="92" t="s">
        <v>22</v>
      </c>
    </row>
    <row r="7" spans="2:15" ht="19.5" customHeight="1" thickBot="1">
      <c r="B7" s="100" t="s">
        <v>23</v>
      </c>
      <c r="C7" s="102" t="s">
        <v>24</v>
      </c>
      <c r="D7" s="90"/>
      <c r="E7" s="91"/>
      <c r="F7" s="90"/>
      <c r="G7" s="91"/>
      <c r="H7" s="93"/>
      <c r="I7" s="99"/>
      <c r="J7" s="99"/>
      <c r="K7" s="90"/>
      <c r="L7" s="91"/>
      <c r="M7" s="90"/>
      <c r="N7" s="91"/>
      <c r="O7" s="93"/>
    </row>
    <row r="8" spans="2:15" ht="15" customHeight="1">
      <c r="B8" s="100"/>
      <c r="C8" s="102"/>
      <c r="D8" s="4" t="s">
        <v>25</v>
      </c>
      <c r="E8" s="5" t="s">
        <v>2</v>
      </c>
      <c r="F8" s="4" t="s">
        <v>25</v>
      </c>
      <c r="G8" s="5" t="s">
        <v>2</v>
      </c>
      <c r="H8" s="80" t="s">
        <v>26</v>
      </c>
      <c r="I8" s="6" t="s">
        <v>25</v>
      </c>
      <c r="J8" s="94" t="s">
        <v>109</v>
      </c>
      <c r="K8" s="4" t="s">
        <v>25</v>
      </c>
      <c r="L8" s="5" t="s">
        <v>2</v>
      </c>
      <c r="M8" s="4" t="s">
        <v>25</v>
      </c>
      <c r="N8" s="5" t="s">
        <v>2</v>
      </c>
      <c r="O8" s="80" t="s">
        <v>26</v>
      </c>
    </row>
    <row r="9" spans="2:15" ht="15" customHeight="1" thickBot="1">
      <c r="B9" s="101"/>
      <c r="C9" s="103"/>
      <c r="D9" s="7" t="s">
        <v>27</v>
      </c>
      <c r="E9" s="8" t="s">
        <v>28</v>
      </c>
      <c r="F9" s="7" t="s">
        <v>27</v>
      </c>
      <c r="G9" s="8" t="s">
        <v>28</v>
      </c>
      <c r="H9" s="81"/>
      <c r="I9" s="9" t="s">
        <v>27</v>
      </c>
      <c r="J9" s="95"/>
      <c r="K9" s="7" t="s">
        <v>27</v>
      </c>
      <c r="L9" s="8" t="s">
        <v>28</v>
      </c>
      <c r="M9" s="7" t="s">
        <v>27</v>
      </c>
      <c r="N9" s="8" t="s">
        <v>28</v>
      </c>
      <c r="O9" s="81"/>
    </row>
    <row r="10" spans="2:15" ht="14.5" thickBot="1">
      <c r="B10" s="10">
        <v>1</v>
      </c>
      <c r="C10" s="11" t="s">
        <v>9</v>
      </c>
      <c r="D10" s="12">
        <v>112</v>
      </c>
      <c r="E10" s="13">
        <v>0.30684931506849317</v>
      </c>
      <c r="F10" s="12">
        <v>89</v>
      </c>
      <c r="G10" s="13">
        <v>0.36475409836065575</v>
      </c>
      <c r="H10" s="14">
        <v>0.2584269662921348</v>
      </c>
      <c r="I10" s="12">
        <v>111</v>
      </c>
      <c r="J10" s="14">
        <v>9.009009009008917E-3</v>
      </c>
      <c r="K10" s="12">
        <v>733</v>
      </c>
      <c r="L10" s="13">
        <v>0.2930827668932427</v>
      </c>
      <c r="M10" s="12">
        <v>601</v>
      </c>
      <c r="N10" s="13">
        <v>0.41620498614958451</v>
      </c>
      <c r="O10" s="14">
        <v>0.21963394342762066</v>
      </c>
    </row>
    <row r="11" spans="2:15" ht="14.5" thickBot="1">
      <c r="B11" s="50">
        <v>2</v>
      </c>
      <c r="C11" s="15" t="s">
        <v>40</v>
      </c>
      <c r="D11" s="16">
        <v>73</v>
      </c>
      <c r="E11" s="17">
        <v>0.2</v>
      </c>
      <c r="F11" s="16">
        <v>15</v>
      </c>
      <c r="G11" s="17">
        <v>6.1475409836065573E-2</v>
      </c>
      <c r="H11" s="18">
        <v>3.8666666666666663</v>
      </c>
      <c r="I11" s="16">
        <v>169</v>
      </c>
      <c r="J11" s="18">
        <v>-0.56804733727810652</v>
      </c>
      <c r="K11" s="16">
        <v>661</v>
      </c>
      <c r="L11" s="17">
        <v>0.26429428228708518</v>
      </c>
      <c r="M11" s="16">
        <v>118</v>
      </c>
      <c r="N11" s="17">
        <v>8.1717451523545703E-2</v>
      </c>
      <c r="O11" s="18">
        <v>4.601694915254237</v>
      </c>
    </row>
    <row r="12" spans="2:15" ht="14.5" thickBot="1">
      <c r="B12" s="10">
        <v>3</v>
      </c>
      <c r="C12" s="11" t="s">
        <v>12</v>
      </c>
      <c r="D12" s="12">
        <v>17</v>
      </c>
      <c r="E12" s="13">
        <v>4.6575342465753428E-2</v>
      </c>
      <c r="F12" s="12">
        <v>24</v>
      </c>
      <c r="G12" s="13">
        <v>9.8360655737704916E-2</v>
      </c>
      <c r="H12" s="14">
        <v>-0.29166666666666663</v>
      </c>
      <c r="I12" s="12">
        <v>26</v>
      </c>
      <c r="J12" s="14">
        <v>-0.34615384615384615</v>
      </c>
      <c r="K12" s="12">
        <v>239</v>
      </c>
      <c r="L12" s="13">
        <v>9.5561775289884049E-2</v>
      </c>
      <c r="M12" s="12">
        <v>141</v>
      </c>
      <c r="N12" s="13">
        <v>9.7645429362880884E-2</v>
      </c>
      <c r="O12" s="14">
        <v>0.69503546099290769</v>
      </c>
    </row>
    <row r="13" spans="2:15" ht="14.5" thickBot="1">
      <c r="B13" s="50">
        <v>4</v>
      </c>
      <c r="C13" s="15" t="s">
        <v>4</v>
      </c>
      <c r="D13" s="16">
        <v>27</v>
      </c>
      <c r="E13" s="17">
        <v>7.3972602739726029E-2</v>
      </c>
      <c r="F13" s="16">
        <v>31</v>
      </c>
      <c r="G13" s="17">
        <v>0.12704918032786885</v>
      </c>
      <c r="H13" s="18">
        <v>-0.12903225806451613</v>
      </c>
      <c r="I13" s="16">
        <v>32</v>
      </c>
      <c r="J13" s="18">
        <v>-0.15625</v>
      </c>
      <c r="K13" s="16">
        <v>179</v>
      </c>
      <c r="L13" s="17">
        <v>7.1571371451419438E-2</v>
      </c>
      <c r="M13" s="16">
        <v>171</v>
      </c>
      <c r="N13" s="17">
        <v>0.11842105263157894</v>
      </c>
      <c r="O13" s="18">
        <v>4.6783625730994149E-2</v>
      </c>
    </row>
    <row r="14" spans="2:15" ht="14.5" thickBot="1">
      <c r="B14" s="10">
        <v>5</v>
      </c>
      <c r="C14" s="11" t="s">
        <v>16</v>
      </c>
      <c r="D14" s="12">
        <v>13</v>
      </c>
      <c r="E14" s="13">
        <v>3.5616438356164383E-2</v>
      </c>
      <c r="F14" s="12">
        <v>15</v>
      </c>
      <c r="G14" s="13">
        <v>6.1475409836065573E-2</v>
      </c>
      <c r="H14" s="14">
        <v>-0.1333333333333333</v>
      </c>
      <c r="I14" s="12">
        <v>16</v>
      </c>
      <c r="J14" s="14">
        <v>-0.1875</v>
      </c>
      <c r="K14" s="12">
        <v>149</v>
      </c>
      <c r="L14" s="13">
        <v>5.9576169532187126E-2</v>
      </c>
      <c r="M14" s="12">
        <v>93</v>
      </c>
      <c r="N14" s="13">
        <v>6.4404432132963985E-2</v>
      </c>
      <c r="O14" s="14">
        <v>0.60215053763440851</v>
      </c>
    </row>
    <row r="15" spans="2:15" ht="14.5" thickBot="1">
      <c r="B15" s="113" t="s">
        <v>41</v>
      </c>
      <c r="C15" s="114"/>
      <c r="D15" s="20">
        <f>SUM(D10:D14)</f>
        <v>242</v>
      </c>
      <c r="E15" s="21">
        <f>D15/D17</f>
        <v>0.66301369863013704</v>
      </c>
      <c r="F15" s="20">
        <f>SUM(F10:F14)</f>
        <v>174</v>
      </c>
      <c r="G15" s="21">
        <f>F15/F17</f>
        <v>0.71311475409836067</v>
      </c>
      <c r="H15" s="22">
        <f>D15/F15-1</f>
        <v>0.39080459770114939</v>
      </c>
      <c r="I15" s="20">
        <f>SUM(I10:I14)</f>
        <v>354</v>
      </c>
      <c r="J15" s="21">
        <f>D15/I15-1</f>
        <v>-0.31638418079096042</v>
      </c>
      <c r="K15" s="20">
        <f>SUM(K10:K14)</f>
        <v>1961</v>
      </c>
      <c r="L15" s="21">
        <f>K15/K17</f>
        <v>0.78408636545381849</v>
      </c>
      <c r="M15" s="20">
        <f>SUM(M10:M14)</f>
        <v>1124</v>
      </c>
      <c r="N15" s="21">
        <f>M15/M17</f>
        <v>0.77839335180055402</v>
      </c>
      <c r="O15" s="22">
        <f>K15/M15-1</f>
        <v>0.74466192170818513</v>
      </c>
    </row>
    <row r="16" spans="2:15" ht="14.5" thickBot="1">
      <c r="B16" s="113" t="s">
        <v>29</v>
      </c>
      <c r="C16" s="114"/>
      <c r="D16" s="20">
        <f>D17-D15</f>
        <v>123</v>
      </c>
      <c r="E16" s="21">
        <f t="shared" ref="E16:O16" si="0">E17-E15</f>
        <v>0.33698630136986296</v>
      </c>
      <c r="F16" s="33">
        <f t="shared" si="0"/>
        <v>70</v>
      </c>
      <c r="G16" s="21">
        <f t="shared" si="0"/>
        <v>0.28688524590163922</v>
      </c>
      <c r="H16" s="22">
        <f t="shared" si="0"/>
        <v>0.10509704164311295</v>
      </c>
      <c r="I16" s="33">
        <f t="shared" si="0"/>
        <v>127</v>
      </c>
      <c r="J16" s="22">
        <f t="shared" si="0"/>
        <v>7.5219939626719245E-2</v>
      </c>
      <c r="K16" s="33">
        <f t="shared" si="0"/>
        <v>540</v>
      </c>
      <c r="L16" s="21">
        <f t="shared" si="0"/>
        <v>0.21591363454618151</v>
      </c>
      <c r="M16" s="33">
        <f t="shared" si="0"/>
        <v>320</v>
      </c>
      <c r="N16" s="21">
        <f t="shared" si="0"/>
        <v>0.22160664819944598</v>
      </c>
      <c r="O16" s="22">
        <f t="shared" si="0"/>
        <v>-1.2667461874390051E-2</v>
      </c>
    </row>
    <row r="17" spans="2:15" ht="14.5" thickBot="1">
      <c r="B17" s="110" t="s">
        <v>30</v>
      </c>
      <c r="C17" s="111"/>
      <c r="D17" s="23">
        <v>365</v>
      </c>
      <c r="E17" s="24">
        <v>1</v>
      </c>
      <c r="F17" s="23">
        <v>244</v>
      </c>
      <c r="G17" s="24">
        <v>0.99999999999999989</v>
      </c>
      <c r="H17" s="25">
        <v>0.49590163934426235</v>
      </c>
      <c r="I17" s="23">
        <v>481</v>
      </c>
      <c r="J17" s="25">
        <v>-0.24116424116424118</v>
      </c>
      <c r="K17" s="23">
        <v>2501</v>
      </c>
      <c r="L17" s="24">
        <v>1</v>
      </c>
      <c r="M17" s="23">
        <v>1444</v>
      </c>
      <c r="N17" s="24">
        <v>1</v>
      </c>
      <c r="O17" s="25">
        <v>0.73199445983379507</v>
      </c>
    </row>
    <row r="18" spans="2:15">
      <c r="B18" s="63" t="s">
        <v>58</v>
      </c>
    </row>
    <row r="19" spans="2:15">
      <c r="B19" s="63" t="s">
        <v>65</v>
      </c>
    </row>
    <row r="20" spans="2:15">
      <c r="B20" s="66" t="s">
        <v>59</v>
      </c>
      <c r="C20" s="1"/>
      <c r="D20" s="1"/>
      <c r="E20" s="1"/>
      <c r="F20" s="1"/>
      <c r="G20" s="1"/>
    </row>
    <row r="21" spans="2:15">
      <c r="B21" s="67" t="s">
        <v>66</v>
      </c>
    </row>
    <row r="22" spans="2:15">
      <c r="B22" s="60"/>
    </row>
  </sheetData>
  <mergeCells count="26"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</mergeCells>
  <phoneticPr fontId="4" type="noConversion"/>
  <conditionalFormatting sqref="D10:O14">
    <cfRule type="cellIs" dxfId="30" priority="2" operator="equal">
      <formula>0</formula>
    </cfRule>
  </conditionalFormatting>
  <conditionalFormatting sqref="H10:H16">
    <cfRule type="cellIs" dxfId="29" priority="3" operator="lessThan">
      <formula>0</formula>
    </cfRule>
  </conditionalFormatting>
  <conditionalFormatting sqref="J10:J14">
    <cfRule type="cellIs" dxfId="28" priority="9" operator="lessThan">
      <formula>0</formula>
    </cfRule>
  </conditionalFormatting>
  <conditionalFormatting sqref="J16">
    <cfRule type="cellIs" dxfId="27" priority="4" operator="lessThan">
      <formula>0</formula>
    </cfRule>
  </conditionalFormatting>
  <conditionalFormatting sqref="O10:O16">
    <cfRule type="cellIs" dxfId="2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EE531-C267-4085-9143-ECE561DADF4D}">
  <sheetPr>
    <pageSetUpPr fitToPage="1"/>
  </sheetPr>
  <dimension ref="B1:V81"/>
  <sheetViews>
    <sheetView showGridLines="0" workbookViewId="0"/>
  </sheetViews>
  <sheetFormatPr defaultColWidth="9.1796875" defaultRowHeight="14"/>
  <cols>
    <col min="1" max="1" width="2" style="1" customWidth="1"/>
    <col min="2" max="2" width="8.1796875" style="1" customWidth="1"/>
    <col min="3" max="3" width="19.1796875" style="1" customWidth="1"/>
    <col min="4" max="12" width="10.1796875" style="1" customWidth="1"/>
    <col min="13" max="14" width="4.453125" style="1" customWidth="1"/>
    <col min="15" max="15" width="13.1796875" style="1" customWidth="1"/>
    <col min="16" max="16" width="19.1796875" style="1" customWidth="1"/>
    <col min="17" max="17" width="10.453125" style="1" customWidth="1"/>
    <col min="18" max="22" width="10.54296875" style="1" customWidth="1"/>
    <col min="23" max="23" width="11.81640625" style="1" customWidth="1"/>
    <col min="24" max="16384" width="9.1796875" style="1"/>
  </cols>
  <sheetData>
    <row r="1" spans="2:22">
      <c r="B1" s="1" t="s">
        <v>7</v>
      </c>
      <c r="D1" s="2"/>
      <c r="O1" s="3"/>
      <c r="V1" s="75">
        <v>46239</v>
      </c>
    </row>
    <row r="2" spans="2:22" ht="14.5" customHeight="1">
      <c r="B2" s="78" t="s">
        <v>110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68"/>
      <c r="N2" s="26"/>
      <c r="O2" s="78" t="s">
        <v>79</v>
      </c>
      <c r="P2" s="78"/>
      <c r="Q2" s="78"/>
      <c r="R2" s="78"/>
      <c r="S2" s="78"/>
      <c r="T2" s="78"/>
      <c r="U2" s="78"/>
      <c r="V2" s="78"/>
    </row>
    <row r="3" spans="2:22" ht="14.5" customHeight="1">
      <c r="B3" s="117" t="s">
        <v>111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68"/>
      <c r="N3" s="26"/>
      <c r="O3" s="117" t="s">
        <v>80</v>
      </c>
      <c r="P3" s="117"/>
      <c r="Q3" s="117"/>
      <c r="R3" s="117"/>
      <c r="S3" s="117"/>
      <c r="T3" s="117"/>
      <c r="U3" s="117"/>
      <c r="V3" s="117"/>
    </row>
    <row r="4" spans="2:22" ht="14.5" customHeight="1" thickBot="1">
      <c r="B4" s="76"/>
      <c r="C4" s="76"/>
      <c r="D4" s="76"/>
      <c r="E4" s="76"/>
      <c r="F4" s="76"/>
      <c r="G4" s="76"/>
      <c r="H4" s="76"/>
      <c r="I4" s="76"/>
      <c r="J4" s="76"/>
      <c r="K4" s="28"/>
      <c r="L4" s="77" t="s">
        <v>73</v>
      </c>
      <c r="M4" s="68"/>
      <c r="O4" s="76"/>
      <c r="P4" s="76"/>
      <c r="Q4" s="76"/>
      <c r="R4" s="76"/>
      <c r="S4" s="76"/>
      <c r="T4" s="76"/>
      <c r="U4" s="28"/>
      <c r="V4" s="77" t="s">
        <v>73</v>
      </c>
    </row>
    <row r="5" spans="2:22" ht="14.5">
      <c r="B5" s="108" t="s">
        <v>0</v>
      </c>
      <c r="C5" s="108" t="s">
        <v>1</v>
      </c>
      <c r="D5" s="104" t="s">
        <v>104</v>
      </c>
      <c r="E5" s="83"/>
      <c r="F5" s="83"/>
      <c r="G5" s="83"/>
      <c r="H5" s="83"/>
      <c r="I5" s="84"/>
      <c r="J5" s="104" t="s">
        <v>97</v>
      </c>
      <c r="K5" s="83"/>
      <c r="L5" s="84"/>
      <c r="M5" s="68"/>
      <c r="O5" s="108" t="s">
        <v>0</v>
      </c>
      <c r="P5" s="108" t="s">
        <v>1</v>
      </c>
      <c r="Q5" s="104" t="s">
        <v>112</v>
      </c>
      <c r="R5" s="83"/>
      <c r="S5" s="83"/>
      <c r="T5" s="83"/>
      <c r="U5" s="83"/>
      <c r="V5" s="84"/>
    </row>
    <row r="6" spans="2:22" ht="14.5" customHeight="1" thickBot="1">
      <c r="B6" s="109"/>
      <c r="C6" s="109"/>
      <c r="D6" s="105" t="s">
        <v>106</v>
      </c>
      <c r="E6" s="86"/>
      <c r="F6" s="86"/>
      <c r="G6" s="86"/>
      <c r="H6" s="86"/>
      <c r="I6" s="87"/>
      <c r="J6" s="105" t="s">
        <v>98</v>
      </c>
      <c r="K6" s="86"/>
      <c r="L6" s="87"/>
      <c r="M6" s="68"/>
      <c r="O6" s="109"/>
      <c r="P6" s="109"/>
      <c r="Q6" s="105" t="s">
        <v>113</v>
      </c>
      <c r="R6" s="86"/>
      <c r="S6" s="86"/>
      <c r="T6" s="86"/>
      <c r="U6" s="86"/>
      <c r="V6" s="87"/>
    </row>
    <row r="7" spans="2:22" ht="14.5" customHeight="1">
      <c r="B7" s="109"/>
      <c r="C7" s="109"/>
      <c r="D7" s="88">
        <v>2026</v>
      </c>
      <c r="E7" s="89"/>
      <c r="F7" s="88">
        <v>2025</v>
      </c>
      <c r="G7" s="89"/>
      <c r="H7" s="92" t="s">
        <v>22</v>
      </c>
      <c r="I7" s="92" t="s">
        <v>46</v>
      </c>
      <c r="J7" s="92">
        <v>2026</v>
      </c>
      <c r="K7" s="92" t="s">
        <v>108</v>
      </c>
      <c r="L7" s="118" t="s">
        <v>114</v>
      </c>
      <c r="M7" s="68"/>
      <c r="O7" s="109"/>
      <c r="P7" s="109"/>
      <c r="Q7" s="88">
        <v>2026</v>
      </c>
      <c r="R7" s="89"/>
      <c r="S7" s="88">
        <v>2026</v>
      </c>
      <c r="T7" s="89"/>
      <c r="U7" s="92" t="s">
        <v>22</v>
      </c>
      <c r="V7" s="92" t="s">
        <v>74</v>
      </c>
    </row>
    <row r="8" spans="2:22" ht="14.5" customHeight="1" thickBot="1">
      <c r="B8" s="102" t="s">
        <v>23</v>
      </c>
      <c r="C8" s="102" t="s">
        <v>24</v>
      </c>
      <c r="D8" s="90"/>
      <c r="E8" s="91"/>
      <c r="F8" s="90"/>
      <c r="G8" s="91"/>
      <c r="H8" s="93"/>
      <c r="I8" s="93"/>
      <c r="J8" s="93"/>
      <c r="K8" s="93"/>
      <c r="L8" s="119"/>
      <c r="M8" s="68"/>
      <c r="O8" s="102" t="s">
        <v>23</v>
      </c>
      <c r="P8" s="102" t="s">
        <v>24</v>
      </c>
      <c r="Q8" s="90"/>
      <c r="R8" s="91"/>
      <c r="S8" s="90"/>
      <c r="T8" s="91"/>
      <c r="U8" s="93"/>
      <c r="V8" s="93"/>
    </row>
    <row r="9" spans="2:22" ht="14.5" customHeight="1">
      <c r="B9" s="102"/>
      <c r="C9" s="102"/>
      <c r="D9" s="4" t="s">
        <v>25</v>
      </c>
      <c r="E9" s="5" t="s">
        <v>2</v>
      </c>
      <c r="F9" s="4" t="s">
        <v>25</v>
      </c>
      <c r="G9" s="5" t="s">
        <v>2</v>
      </c>
      <c r="H9" s="80" t="s">
        <v>26</v>
      </c>
      <c r="I9" s="80" t="s">
        <v>47</v>
      </c>
      <c r="J9" s="80" t="s">
        <v>25</v>
      </c>
      <c r="K9" s="80" t="s">
        <v>109</v>
      </c>
      <c r="L9" s="120" t="s">
        <v>115</v>
      </c>
      <c r="M9" s="68"/>
      <c r="O9" s="102"/>
      <c r="P9" s="102"/>
      <c r="Q9" s="4" t="s">
        <v>25</v>
      </c>
      <c r="R9" s="5" t="s">
        <v>2</v>
      </c>
      <c r="S9" s="4" t="s">
        <v>25</v>
      </c>
      <c r="T9" s="5" t="s">
        <v>2</v>
      </c>
      <c r="U9" s="80" t="s">
        <v>26</v>
      </c>
      <c r="V9" s="80" t="s">
        <v>75</v>
      </c>
    </row>
    <row r="10" spans="2:22" ht="14.5" customHeight="1" thickBot="1">
      <c r="B10" s="103"/>
      <c r="C10" s="103"/>
      <c r="D10" s="7" t="s">
        <v>27</v>
      </c>
      <c r="E10" s="8" t="s">
        <v>28</v>
      </c>
      <c r="F10" s="7" t="s">
        <v>27</v>
      </c>
      <c r="G10" s="8" t="s">
        <v>28</v>
      </c>
      <c r="H10" s="81"/>
      <c r="I10" s="81"/>
      <c r="J10" s="81" t="s">
        <v>27</v>
      </c>
      <c r="K10" s="81"/>
      <c r="L10" s="121"/>
      <c r="M10" s="68"/>
      <c r="O10" s="103"/>
      <c r="P10" s="103"/>
      <c r="Q10" s="7" t="s">
        <v>27</v>
      </c>
      <c r="R10" s="8" t="s">
        <v>28</v>
      </c>
      <c r="S10" s="7" t="s">
        <v>27</v>
      </c>
      <c r="T10" s="8" t="s">
        <v>28</v>
      </c>
      <c r="U10" s="81"/>
      <c r="V10" s="81"/>
    </row>
    <row r="11" spans="2:22" ht="14.5" customHeight="1" thickBot="1">
      <c r="B11" s="10">
        <v>1</v>
      </c>
      <c r="C11" s="11" t="s">
        <v>11</v>
      </c>
      <c r="D11" s="12">
        <v>1286</v>
      </c>
      <c r="E11" s="13">
        <v>0.20608974358974358</v>
      </c>
      <c r="F11" s="12">
        <v>890</v>
      </c>
      <c r="G11" s="13">
        <v>0.15969854656378971</v>
      </c>
      <c r="H11" s="14">
        <v>0.44494382022471912</v>
      </c>
      <c r="I11" s="29">
        <v>1</v>
      </c>
      <c r="J11" s="12">
        <v>1820</v>
      </c>
      <c r="K11" s="14">
        <v>-0.29340659340659336</v>
      </c>
      <c r="L11" s="29">
        <v>0</v>
      </c>
      <c r="M11" s="68"/>
      <c r="O11" s="10">
        <v>1</v>
      </c>
      <c r="P11" s="11" t="s">
        <v>11</v>
      </c>
      <c r="Q11" s="12">
        <v>8336</v>
      </c>
      <c r="R11" s="13">
        <v>0.1892008443223859</v>
      </c>
      <c r="S11" s="12">
        <v>5796</v>
      </c>
      <c r="T11" s="13">
        <v>0.14999223642668599</v>
      </c>
      <c r="U11" s="14">
        <v>0.43823326432022092</v>
      </c>
      <c r="V11" s="29">
        <v>2</v>
      </c>
    </row>
    <row r="12" spans="2:22" ht="14.5" customHeight="1" thickBot="1">
      <c r="B12" s="69">
        <v>2</v>
      </c>
      <c r="C12" s="15" t="s">
        <v>38</v>
      </c>
      <c r="D12" s="16">
        <v>950</v>
      </c>
      <c r="E12" s="17">
        <v>0.15224358974358973</v>
      </c>
      <c r="F12" s="16">
        <v>1037</v>
      </c>
      <c r="G12" s="17">
        <v>0.18607572223219093</v>
      </c>
      <c r="H12" s="18">
        <v>-8.3895853423336497E-2</v>
      </c>
      <c r="I12" s="30">
        <v>-1</v>
      </c>
      <c r="J12" s="16">
        <v>939</v>
      </c>
      <c r="K12" s="18">
        <v>1.1714589989350266E-2</v>
      </c>
      <c r="L12" s="30">
        <v>0</v>
      </c>
      <c r="M12" s="68"/>
      <c r="O12" s="69">
        <v>2</v>
      </c>
      <c r="P12" s="15" t="s">
        <v>38</v>
      </c>
      <c r="Q12" s="16">
        <v>6786</v>
      </c>
      <c r="R12" s="17">
        <v>0.15402074491023401</v>
      </c>
      <c r="S12" s="16">
        <v>6594</v>
      </c>
      <c r="T12" s="17">
        <v>0.17064334144195434</v>
      </c>
      <c r="U12" s="18">
        <v>2.9117379435850799E-2</v>
      </c>
      <c r="V12" s="30">
        <v>-1</v>
      </c>
    </row>
    <row r="13" spans="2:22" ht="14.5" customHeight="1" thickBot="1">
      <c r="B13" s="10">
        <v>3</v>
      </c>
      <c r="C13" s="11" t="s">
        <v>16</v>
      </c>
      <c r="D13" s="12">
        <v>783</v>
      </c>
      <c r="E13" s="13">
        <v>0.12548076923076923</v>
      </c>
      <c r="F13" s="12">
        <v>771</v>
      </c>
      <c r="G13" s="13">
        <v>0.1383455948322268</v>
      </c>
      <c r="H13" s="14">
        <v>1.5564202334630295E-2</v>
      </c>
      <c r="I13" s="29">
        <v>0</v>
      </c>
      <c r="J13" s="12">
        <v>855</v>
      </c>
      <c r="K13" s="14">
        <v>-8.4210526315789513E-2</v>
      </c>
      <c r="L13" s="29">
        <v>0</v>
      </c>
      <c r="M13" s="68"/>
      <c r="O13" s="10">
        <v>3</v>
      </c>
      <c r="P13" s="11" t="s">
        <v>16</v>
      </c>
      <c r="Q13" s="12">
        <v>6146</v>
      </c>
      <c r="R13" s="13">
        <v>0.13949476837876484</v>
      </c>
      <c r="S13" s="12">
        <v>6306</v>
      </c>
      <c r="T13" s="13">
        <v>0.16319031106050411</v>
      </c>
      <c r="U13" s="14">
        <v>-2.5372660957817983E-2</v>
      </c>
      <c r="V13" s="29">
        <v>-1</v>
      </c>
    </row>
    <row r="14" spans="2:22" ht="14.5" customHeight="1" thickBot="1">
      <c r="B14" s="69">
        <v>4</v>
      </c>
      <c r="C14" s="15" t="s">
        <v>17</v>
      </c>
      <c r="D14" s="16">
        <v>605</v>
      </c>
      <c r="E14" s="17">
        <v>9.6955128205128208E-2</v>
      </c>
      <c r="F14" s="16">
        <v>629</v>
      </c>
      <c r="G14" s="17">
        <v>0.11286560200968958</v>
      </c>
      <c r="H14" s="18">
        <v>-3.8155802861685184E-2</v>
      </c>
      <c r="I14" s="30">
        <v>0</v>
      </c>
      <c r="J14" s="16">
        <v>797</v>
      </c>
      <c r="K14" s="18">
        <v>-0.24090338770388964</v>
      </c>
      <c r="L14" s="30">
        <v>0</v>
      </c>
      <c r="M14" s="68"/>
      <c r="O14" s="69">
        <v>4</v>
      </c>
      <c r="P14" s="15" t="s">
        <v>17</v>
      </c>
      <c r="Q14" s="16">
        <v>4890</v>
      </c>
      <c r="R14" s="17">
        <v>0.11098753943575659</v>
      </c>
      <c r="S14" s="16">
        <v>4153</v>
      </c>
      <c r="T14" s="17">
        <v>0.10747373324362093</v>
      </c>
      <c r="U14" s="18">
        <v>0.17746207560799432</v>
      </c>
      <c r="V14" s="30">
        <v>0</v>
      </c>
    </row>
    <row r="15" spans="2:22" ht="14.5" customHeight="1" thickBot="1">
      <c r="B15" s="10">
        <v>5</v>
      </c>
      <c r="C15" s="11" t="s">
        <v>13</v>
      </c>
      <c r="D15" s="12">
        <v>593</v>
      </c>
      <c r="E15" s="13">
        <v>9.5032051282051277E-2</v>
      </c>
      <c r="F15" s="12">
        <v>580</v>
      </c>
      <c r="G15" s="13">
        <v>0.1040732101202225</v>
      </c>
      <c r="H15" s="14">
        <v>2.2413793103448265E-2</v>
      </c>
      <c r="I15" s="29">
        <v>0</v>
      </c>
      <c r="J15" s="12">
        <v>726</v>
      </c>
      <c r="K15" s="14">
        <v>-0.1831955922865014</v>
      </c>
      <c r="L15" s="29">
        <v>0</v>
      </c>
      <c r="M15" s="68"/>
      <c r="O15" s="10">
        <v>5</v>
      </c>
      <c r="P15" s="11" t="s">
        <v>13</v>
      </c>
      <c r="Q15" s="12">
        <v>4609</v>
      </c>
      <c r="R15" s="13">
        <v>0.10460972786490842</v>
      </c>
      <c r="S15" s="12">
        <v>3919</v>
      </c>
      <c r="T15" s="13">
        <v>0.10141814605869262</v>
      </c>
      <c r="U15" s="14">
        <v>0.17606532278642506</v>
      </c>
      <c r="V15" s="29">
        <v>0</v>
      </c>
    </row>
    <row r="16" spans="2:22" ht="14.5" customHeight="1" thickBot="1">
      <c r="B16" s="69">
        <v>6</v>
      </c>
      <c r="C16" s="15" t="s">
        <v>9</v>
      </c>
      <c r="D16" s="16">
        <v>470</v>
      </c>
      <c r="E16" s="17">
        <v>7.5320512820512817E-2</v>
      </c>
      <c r="F16" s="16">
        <v>466</v>
      </c>
      <c r="G16" s="17">
        <v>8.3617441234523596E-2</v>
      </c>
      <c r="H16" s="18">
        <v>8.5836909871244149E-3</v>
      </c>
      <c r="I16" s="30">
        <v>0</v>
      </c>
      <c r="J16" s="16">
        <v>446</v>
      </c>
      <c r="K16" s="18">
        <v>5.3811659192825045E-2</v>
      </c>
      <c r="L16" s="30">
        <v>0</v>
      </c>
      <c r="M16" s="68"/>
      <c r="O16" s="69">
        <v>6</v>
      </c>
      <c r="P16" s="15" t="s">
        <v>9</v>
      </c>
      <c r="Q16" s="16">
        <v>2960</v>
      </c>
      <c r="R16" s="17">
        <v>6.7182641458044895E-2</v>
      </c>
      <c r="S16" s="16">
        <v>2950</v>
      </c>
      <c r="T16" s="17">
        <v>7.6341804254438178E-2</v>
      </c>
      <c r="U16" s="18">
        <v>3.3898305084745228E-3</v>
      </c>
      <c r="V16" s="30">
        <v>0</v>
      </c>
    </row>
    <row r="17" spans="2:22" ht="14.5" customHeight="1" thickBot="1">
      <c r="B17" s="10">
        <v>7</v>
      </c>
      <c r="C17" s="11" t="s">
        <v>18</v>
      </c>
      <c r="D17" s="12">
        <v>337</v>
      </c>
      <c r="E17" s="13">
        <v>5.4006410256410259E-2</v>
      </c>
      <c r="F17" s="12">
        <v>229</v>
      </c>
      <c r="G17" s="13">
        <v>4.1090974340570609E-2</v>
      </c>
      <c r="H17" s="14">
        <v>0.47161572052401746</v>
      </c>
      <c r="I17" s="29">
        <v>1</v>
      </c>
      <c r="J17" s="12">
        <v>356</v>
      </c>
      <c r="K17" s="14">
        <v>-5.3370786516853896E-2</v>
      </c>
      <c r="L17" s="29">
        <v>1</v>
      </c>
      <c r="M17" s="68"/>
      <c r="O17" s="10">
        <v>7</v>
      </c>
      <c r="P17" s="11" t="s">
        <v>18</v>
      </c>
      <c r="Q17" s="12">
        <v>2092</v>
      </c>
      <c r="R17" s="13">
        <v>4.7481785787239834E-2</v>
      </c>
      <c r="S17" s="12">
        <v>1796</v>
      </c>
      <c r="T17" s="13">
        <v>4.6477925573210496E-2</v>
      </c>
      <c r="U17" s="14">
        <v>0.16481069042316254</v>
      </c>
      <c r="V17" s="29">
        <v>1</v>
      </c>
    </row>
    <row r="18" spans="2:22" ht="14.5" customHeight="1" thickBot="1">
      <c r="B18" s="69">
        <v>8</v>
      </c>
      <c r="C18" s="15" t="s">
        <v>15</v>
      </c>
      <c r="D18" s="16">
        <v>199</v>
      </c>
      <c r="E18" s="17">
        <v>3.1891025641025639E-2</v>
      </c>
      <c r="F18" s="16">
        <v>147</v>
      </c>
      <c r="G18" s="17">
        <v>2.6377175668401219E-2</v>
      </c>
      <c r="H18" s="18">
        <v>0.3537414965986394</v>
      </c>
      <c r="I18" s="30">
        <v>1</v>
      </c>
      <c r="J18" s="16">
        <v>213</v>
      </c>
      <c r="K18" s="18">
        <v>-6.5727699530516381E-2</v>
      </c>
      <c r="L18" s="30">
        <v>1</v>
      </c>
      <c r="M18" s="68"/>
      <c r="O18" s="69">
        <v>8</v>
      </c>
      <c r="P18" s="15" t="s">
        <v>12</v>
      </c>
      <c r="Q18" s="16">
        <v>2076</v>
      </c>
      <c r="R18" s="17">
        <v>4.711863637395311E-2</v>
      </c>
      <c r="S18" s="16">
        <v>2376</v>
      </c>
      <c r="T18" s="17">
        <v>6.1487500646964441E-2</v>
      </c>
      <c r="U18" s="18">
        <v>-0.1262626262626263</v>
      </c>
      <c r="V18" s="30">
        <v>-1</v>
      </c>
    </row>
    <row r="19" spans="2:22" ht="14.5" customHeight="1" thickBot="1">
      <c r="B19" s="10">
        <v>9</v>
      </c>
      <c r="C19" s="11" t="s">
        <v>12</v>
      </c>
      <c r="D19" s="12">
        <v>187</v>
      </c>
      <c r="E19" s="13">
        <v>2.9967948717948719E-2</v>
      </c>
      <c r="F19" s="12">
        <v>241</v>
      </c>
      <c r="G19" s="13">
        <v>4.3244213170644176E-2</v>
      </c>
      <c r="H19" s="14">
        <v>-0.22406639004149376</v>
      </c>
      <c r="I19" s="29">
        <v>-2</v>
      </c>
      <c r="J19" s="12">
        <v>443</v>
      </c>
      <c r="K19" s="14">
        <v>-0.57787810383747185</v>
      </c>
      <c r="L19" s="29">
        <v>-2</v>
      </c>
      <c r="M19" s="68"/>
      <c r="O19" s="10">
        <v>9</v>
      </c>
      <c r="P19" s="11" t="s">
        <v>15</v>
      </c>
      <c r="Q19" s="12">
        <v>1307</v>
      </c>
      <c r="R19" s="13">
        <v>2.9664767697859688E-2</v>
      </c>
      <c r="S19" s="12">
        <v>1173</v>
      </c>
      <c r="T19" s="13">
        <v>3.0355571657781688E-2</v>
      </c>
      <c r="U19" s="14">
        <v>0.11423699914748497</v>
      </c>
      <c r="V19" s="29">
        <v>0</v>
      </c>
    </row>
    <row r="20" spans="2:22" ht="14.5" customHeight="1" thickBot="1">
      <c r="B20" s="69">
        <v>10</v>
      </c>
      <c r="C20" s="15" t="s">
        <v>14</v>
      </c>
      <c r="D20" s="16">
        <v>180</v>
      </c>
      <c r="E20" s="17">
        <v>2.8846153846153848E-2</v>
      </c>
      <c r="F20" s="16">
        <v>134</v>
      </c>
      <c r="G20" s="17">
        <v>2.4044500269154855E-2</v>
      </c>
      <c r="H20" s="18">
        <v>0.34328358208955234</v>
      </c>
      <c r="I20" s="30">
        <v>0</v>
      </c>
      <c r="J20" s="16">
        <v>172</v>
      </c>
      <c r="K20" s="18">
        <v>4.6511627906976827E-2</v>
      </c>
      <c r="L20" s="30">
        <v>0</v>
      </c>
      <c r="M20" s="68"/>
      <c r="O20" s="69">
        <v>10</v>
      </c>
      <c r="P20" s="15" t="s">
        <v>14</v>
      </c>
      <c r="Q20" s="16">
        <v>1147</v>
      </c>
      <c r="R20" s="17">
        <v>2.6033273564992396E-2</v>
      </c>
      <c r="S20" s="16">
        <v>1024</v>
      </c>
      <c r="T20" s="17">
        <v>2.6499663578489725E-2</v>
      </c>
      <c r="U20" s="18">
        <v>0.1201171875</v>
      </c>
      <c r="V20" s="30">
        <v>0</v>
      </c>
    </row>
    <row r="21" spans="2:22" ht="14.5" customHeight="1" thickBot="1">
      <c r="B21" s="10">
        <v>11</v>
      </c>
      <c r="C21" s="11" t="s">
        <v>70</v>
      </c>
      <c r="D21" s="12">
        <v>135</v>
      </c>
      <c r="E21" s="13">
        <v>2.1634615384615384E-2</v>
      </c>
      <c r="F21" s="12">
        <v>30</v>
      </c>
      <c r="G21" s="13">
        <v>5.3830970751839223E-3</v>
      </c>
      <c r="H21" s="14">
        <v>3.5</v>
      </c>
      <c r="I21" s="29">
        <v>2</v>
      </c>
      <c r="J21" s="12">
        <v>134</v>
      </c>
      <c r="K21" s="14">
        <v>7.4626865671640896E-3</v>
      </c>
      <c r="L21" s="29">
        <v>0</v>
      </c>
      <c r="M21" s="68"/>
      <c r="O21" s="10">
        <v>11</v>
      </c>
      <c r="P21" s="11" t="s">
        <v>70</v>
      </c>
      <c r="Q21" s="12">
        <v>618</v>
      </c>
      <c r="R21" s="13">
        <v>1.4026646088199913E-2</v>
      </c>
      <c r="S21" s="12">
        <v>140</v>
      </c>
      <c r="T21" s="13">
        <v>3.623000879871642E-3</v>
      </c>
      <c r="U21" s="14">
        <v>3.4142857142857146</v>
      </c>
      <c r="V21" s="29">
        <v>4</v>
      </c>
    </row>
    <row r="22" spans="2:22" ht="14.5" customHeight="1" thickBot="1">
      <c r="B22" s="69">
        <v>12</v>
      </c>
      <c r="C22" s="15" t="s">
        <v>4</v>
      </c>
      <c r="D22" s="16">
        <v>126</v>
      </c>
      <c r="E22" s="17">
        <v>2.0192307692307693E-2</v>
      </c>
      <c r="F22" s="16">
        <v>121</v>
      </c>
      <c r="G22" s="17">
        <v>2.1711824869908487E-2</v>
      </c>
      <c r="H22" s="18">
        <v>4.1322314049586861E-2</v>
      </c>
      <c r="I22" s="30">
        <v>-1</v>
      </c>
      <c r="J22" s="16">
        <v>102</v>
      </c>
      <c r="K22" s="18">
        <v>0.23529411764705888</v>
      </c>
      <c r="L22" s="30">
        <v>0</v>
      </c>
      <c r="M22" s="68"/>
      <c r="O22" s="69">
        <v>12</v>
      </c>
      <c r="P22" s="15" t="s">
        <v>4</v>
      </c>
      <c r="Q22" s="16">
        <v>609</v>
      </c>
      <c r="R22" s="17">
        <v>1.3822374543226129E-2</v>
      </c>
      <c r="S22" s="16">
        <v>671</v>
      </c>
      <c r="T22" s="17">
        <v>1.7364525645670512E-2</v>
      </c>
      <c r="U22" s="18">
        <v>-9.2399403874813713E-2</v>
      </c>
      <c r="V22" s="30">
        <v>-1</v>
      </c>
    </row>
    <row r="23" spans="2:22" ht="14.5" customHeight="1" thickBot="1">
      <c r="B23" s="10">
        <v>13</v>
      </c>
      <c r="C23" s="11" t="s">
        <v>81</v>
      </c>
      <c r="D23" s="12">
        <v>93</v>
      </c>
      <c r="E23" s="13">
        <v>1.4903846153846155E-2</v>
      </c>
      <c r="F23" s="12">
        <v>0</v>
      </c>
      <c r="G23" s="13">
        <v>0</v>
      </c>
      <c r="H23" s="14"/>
      <c r="I23" s="29"/>
      <c r="J23" s="12">
        <v>55</v>
      </c>
      <c r="K23" s="14">
        <v>0.69090909090909092</v>
      </c>
      <c r="L23" s="29">
        <v>1</v>
      </c>
      <c r="M23" s="68"/>
      <c r="O23" s="10">
        <v>13</v>
      </c>
      <c r="P23" s="11" t="s">
        <v>81</v>
      </c>
      <c r="Q23" s="12">
        <v>497</v>
      </c>
      <c r="R23" s="13">
        <v>1.1280328650219024E-2</v>
      </c>
      <c r="S23" s="12">
        <v>1</v>
      </c>
      <c r="T23" s="13">
        <v>2.5878577713368872E-5</v>
      </c>
      <c r="U23" s="14">
        <v>496</v>
      </c>
      <c r="V23" s="29">
        <v>60</v>
      </c>
    </row>
    <row r="24" spans="2:22" ht="14.5" customHeight="1" thickBot="1">
      <c r="B24" s="69">
        <v>14</v>
      </c>
      <c r="C24" s="15" t="s">
        <v>83</v>
      </c>
      <c r="D24" s="16">
        <v>35</v>
      </c>
      <c r="E24" s="17">
        <v>5.608974358974359E-3</v>
      </c>
      <c r="F24" s="16">
        <v>9</v>
      </c>
      <c r="G24" s="17">
        <v>1.6149291225551767E-3</v>
      </c>
      <c r="H24" s="18">
        <v>2.8888888888888888</v>
      </c>
      <c r="I24" s="30">
        <v>8</v>
      </c>
      <c r="J24" s="16">
        <v>19</v>
      </c>
      <c r="K24" s="18">
        <v>0.84210526315789469</v>
      </c>
      <c r="L24" s="30">
        <v>5</v>
      </c>
      <c r="M24" s="68"/>
      <c r="O24" s="69">
        <v>14</v>
      </c>
      <c r="P24" s="15" t="s">
        <v>76</v>
      </c>
      <c r="Q24" s="16">
        <v>232</v>
      </c>
      <c r="R24" s="17">
        <v>5.2656664926575732E-3</v>
      </c>
      <c r="S24" s="16">
        <v>244</v>
      </c>
      <c r="T24" s="17">
        <v>6.3143729620620051E-3</v>
      </c>
      <c r="U24" s="18">
        <v>-4.9180327868852514E-2</v>
      </c>
      <c r="V24" s="30">
        <v>-2</v>
      </c>
    </row>
    <row r="25" spans="2:22" ht="14.5" customHeight="1" thickBot="1">
      <c r="B25" s="10">
        <v>15</v>
      </c>
      <c r="C25" s="11" t="s">
        <v>64</v>
      </c>
      <c r="D25" s="12">
        <v>32</v>
      </c>
      <c r="E25" s="13">
        <v>5.1282051282051282E-3</v>
      </c>
      <c r="F25" s="12">
        <v>19</v>
      </c>
      <c r="G25" s="13">
        <v>3.4092948142831511E-3</v>
      </c>
      <c r="H25" s="14">
        <v>0.68421052631578938</v>
      </c>
      <c r="I25" s="29">
        <v>4</v>
      </c>
      <c r="J25" s="12">
        <v>47</v>
      </c>
      <c r="K25" s="14">
        <v>-0.31914893617021278</v>
      </c>
      <c r="L25" s="29">
        <v>1</v>
      </c>
      <c r="M25" s="68"/>
      <c r="O25" s="10">
        <v>15</v>
      </c>
      <c r="P25" s="11" t="s">
        <v>64</v>
      </c>
      <c r="Q25" s="12">
        <v>192</v>
      </c>
      <c r="R25" s="13">
        <v>4.35779295944075E-3</v>
      </c>
      <c r="S25" s="12">
        <v>166</v>
      </c>
      <c r="T25" s="13">
        <v>4.2958439004192328E-3</v>
      </c>
      <c r="U25" s="14">
        <v>0.15662650602409633</v>
      </c>
      <c r="V25" s="29">
        <v>-2</v>
      </c>
    </row>
    <row r="26" spans="2:22" ht="14.5" customHeight="1" thickBot="1">
      <c r="B26" s="69">
        <v>16</v>
      </c>
      <c r="C26" s="15" t="s">
        <v>77</v>
      </c>
      <c r="D26" s="16">
        <v>29</v>
      </c>
      <c r="E26" s="17">
        <v>4.6474358974358974E-3</v>
      </c>
      <c r="F26" s="16">
        <v>21</v>
      </c>
      <c r="G26" s="17">
        <v>3.7681679526287456E-3</v>
      </c>
      <c r="H26" s="18">
        <v>0.38095238095238093</v>
      </c>
      <c r="I26" s="30">
        <v>1</v>
      </c>
      <c r="J26" s="16">
        <v>14</v>
      </c>
      <c r="K26" s="18">
        <v>1.0714285714285716</v>
      </c>
      <c r="L26" s="30">
        <v>4</v>
      </c>
      <c r="M26" s="68"/>
      <c r="O26" s="69">
        <v>16</v>
      </c>
      <c r="P26" s="15" t="s">
        <v>77</v>
      </c>
      <c r="Q26" s="16">
        <v>149</v>
      </c>
      <c r="R26" s="17">
        <v>3.3818289112326652E-3</v>
      </c>
      <c r="S26" s="16">
        <v>123</v>
      </c>
      <c r="T26" s="17">
        <v>3.1830650587443715E-3</v>
      </c>
      <c r="U26" s="18">
        <v>0.21138211382113825</v>
      </c>
      <c r="V26" s="30">
        <v>0</v>
      </c>
    </row>
    <row r="27" spans="2:22" ht="14.5" customHeight="1" thickBot="1">
      <c r="B27" s="10">
        <v>17</v>
      </c>
      <c r="C27" s="11" t="s">
        <v>76</v>
      </c>
      <c r="D27" s="12">
        <v>25</v>
      </c>
      <c r="E27" s="13">
        <v>4.0064102564102561E-3</v>
      </c>
      <c r="F27" s="12">
        <v>47</v>
      </c>
      <c r="G27" s="13">
        <v>8.4335187511214785E-3</v>
      </c>
      <c r="H27" s="14">
        <v>-0.46808510638297873</v>
      </c>
      <c r="I27" s="29">
        <v>-5</v>
      </c>
      <c r="J27" s="12">
        <v>81</v>
      </c>
      <c r="K27" s="14">
        <v>-0.69135802469135799</v>
      </c>
      <c r="L27" s="29">
        <v>-4</v>
      </c>
      <c r="M27" s="68"/>
      <c r="O27" s="10">
        <v>17</v>
      </c>
      <c r="P27" s="11" t="s">
        <v>82</v>
      </c>
      <c r="Q27" s="12">
        <v>134</v>
      </c>
      <c r="R27" s="13">
        <v>3.0413763362763567E-3</v>
      </c>
      <c r="S27" s="12">
        <v>88</v>
      </c>
      <c r="T27" s="13">
        <v>2.2773148387764609E-3</v>
      </c>
      <c r="U27" s="14">
        <v>0.52272727272727271</v>
      </c>
      <c r="V27" s="29">
        <v>1</v>
      </c>
    </row>
    <row r="28" spans="2:22" ht="14.5" customHeight="1" thickBot="1">
      <c r="B28" s="69">
        <v>18</v>
      </c>
      <c r="C28" s="15" t="s">
        <v>84</v>
      </c>
      <c r="D28" s="16">
        <v>18</v>
      </c>
      <c r="E28" s="17">
        <v>2.8846153846153848E-3</v>
      </c>
      <c r="F28" s="16">
        <v>25</v>
      </c>
      <c r="G28" s="17">
        <v>4.4859142293199351E-3</v>
      </c>
      <c r="H28" s="18">
        <v>-0.28000000000000003</v>
      </c>
      <c r="I28" s="30">
        <v>-4</v>
      </c>
      <c r="J28" s="16">
        <v>21</v>
      </c>
      <c r="K28" s="18">
        <v>-0.1428571428571429</v>
      </c>
      <c r="L28" s="30">
        <v>0</v>
      </c>
      <c r="M28" s="68"/>
      <c r="O28" s="69">
        <v>18</v>
      </c>
      <c r="P28" s="15" t="s">
        <v>83</v>
      </c>
      <c r="Q28" s="16">
        <v>126</v>
      </c>
      <c r="R28" s="17">
        <v>2.8598016296329919E-3</v>
      </c>
      <c r="S28" s="16">
        <v>62</v>
      </c>
      <c r="T28" s="17">
        <v>1.6044718182288702E-3</v>
      </c>
      <c r="U28" s="18">
        <v>1.032258064516129</v>
      </c>
      <c r="V28" s="30">
        <v>3</v>
      </c>
    </row>
    <row r="29" spans="2:22" ht="14.5" customHeight="1" thickBot="1">
      <c r="B29" s="10">
        <v>19</v>
      </c>
      <c r="C29" s="11" t="s">
        <v>116</v>
      </c>
      <c r="D29" s="12">
        <v>16</v>
      </c>
      <c r="E29" s="13">
        <v>2.5641025641025641E-3</v>
      </c>
      <c r="F29" s="12">
        <v>20</v>
      </c>
      <c r="G29" s="13">
        <v>3.5887313834559484E-3</v>
      </c>
      <c r="H29" s="14">
        <v>-0.19999999999999996</v>
      </c>
      <c r="I29" s="29">
        <v>-1</v>
      </c>
      <c r="J29" s="12">
        <v>5</v>
      </c>
      <c r="K29" s="14">
        <v>2.2000000000000002</v>
      </c>
      <c r="L29" s="29">
        <v>12</v>
      </c>
      <c r="M29" s="68"/>
      <c r="O29" s="10">
        <v>19</v>
      </c>
      <c r="P29" s="11" t="s">
        <v>84</v>
      </c>
      <c r="Q29" s="12">
        <v>114</v>
      </c>
      <c r="R29" s="13">
        <v>2.5874395696679452E-3</v>
      </c>
      <c r="S29" s="12">
        <v>89</v>
      </c>
      <c r="T29" s="13">
        <v>2.3031934164898299E-3</v>
      </c>
      <c r="U29" s="14">
        <v>0.2808988764044944</v>
      </c>
      <c r="V29" s="29">
        <v>-2</v>
      </c>
    </row>
    <row r="30" spans="2:22" ht="14.5" customHeight="1" thickBot="1">
      <c r="B30" s="69" t="s">
        <v>96</v>
      </c>
      <c r="C30" s="15" t="s">
        <v>99</v>
      </c>
      <c r="D30" s="16">
        <v>16</v>
      </c>
      <c r="E30" s="17">
        <v>2.5641025641025641E-3</v>
      </c>
      <c r="F30" s="16">
        <v>7</v>
      </c>
      <c r="G30" s="17">
        <v>1.256055984209582E-3</v>
      </c>
      <c r="H30" s="18">
        <v>1.2857142857142856</v>
      </c>
      <c r="I30" s="30">
        <v>4</v>
      </c>
      <c r="J30" s="16">
        <v>22</v>
      </c>
      <c r="K30" s="18">
        <v>-0.27272727272727271</v>
      </c>
      <c r="L30" s="30">
        <v>-2</v>
      </c>
      <c r="M30" s="68"/>
      <c r="O30" s="69">
        <v>20</v>
      </c>
      <c r="P30" s="15" t="s">
        <v>100</v>
      </c>
      <c r="Q30" s="16">
        <v>91</v>
      </c>
      <c r="R30" s="17">
        <v>2.0654122880682719E-3</v>
      </c>
      <c r="S30" s="16">
        <v>6</v>
      </c>
      <c r="T30" s="17">
        <v>1.5527146628021324E-4</v>
      </c>
      <c r="U30" s="18">
        <v>14.166666666666666</v>
      </c>
      <c r="V30" s="30">
        <v>28</v>
      </c>
    </row>
    <row r="31" spans="2:22" ht="15" thickBot="1">
      <c r="B31" s="113" t="s">
        <v>67</v>
      </c>
      <c r="C31" s="114"/>
      <c r="D31" s="20">
        <f>SUM(D11:D30)</f>
        <v>6115</v>
      </c>
      <c r="E31" s="21">
        <f>D31/D33</f>
        <v>0.97996794871794868</v>
      </c>
      <c r="F31" s="20">
        <f>SUM(F11:F30)</f>
        <v>5423</v>
      </c>
      <c r="G31" s="21">
        <f>F31/F33</f>
        <v>0.97308451462408041</v>
      </c>
      <c r="H31" s="22">
        <f>D31/F31-1</f>
        <v>0.12760464687442385</v>
      </c>
      <c r="I31" s="31"/>
      <c r="J31" s="20">
        <f>SUM(J11:J30)</f>
        <v>7267</v>
      </c>
      <c r="K31" s="21">
        <f>E31/J31-1</f>
        <v>-0.99986514821126771</v>
      </c>
      <c r="L31" s="20"/>
      <c r="M31" s="68"/>
      <c r="O31" s="113" t="s">
        <v>67</v>
      </c>
      <c r="P31" s="114"/>
      <c r="Q31" s="20">
        <f>SUM(Q11:Q30)</f>
        <v>43111</v>
      </c>
      <c r="R31" s="21">
        <f>Q31/Q33</f>
        <v>0.97848339726276135</v>
      </c>
      <c r="S31" s="20">
        <f>SUM(S11:S30)</f>
        <v>37677</v>
      </c>
      <c r="T31" s="21">
        <f>S31/S33</f>
        <v>0.97502717250659898</v>
      </c>
      <c r="U31" s="22">
        <f>Q31/S31-1</f>
        <v>0.1442259203227434</v>
      </c>
      <c r="V31" s="31"/>
    </row>
    <row r="32" spans="2:22" ht="15" thickBot="1">
      <c r="B32" s="113" t="s">
        <v>29</v>
      </c>
      <c r="C32" s="114"/>
      <c r="D32" s="20">
        <f>D33-SUM(D11:D30)</f>
        <v>125</v>
      </c>
      <c r="E32" s="21">
        <f>D32/D33</f>
        <v>2.0032051282051284E-2</v>
      </c>
      <c r="F32" s="20">
        <f>F33-SUM(F11:F30)</f>
        <v>150</v>
      </c>
      <c r="G32" s="21">
        <f>F32/F33</f>
        <v>2.6915485375919611E-2</v>
      </c>
      <c r="H32" s="22">
        <f>D32/F32-1</f>
        <v>-0.16666666666666663</v>
      </c>
      <c r="I32" s="31"/>
      <c r="J32" s="20">
        <f>J33-SUM(J11:J30)</f>
        <v>196</v>
      </c>
      <c r="K32" s="21">
        <f>E32/J32-1</f>
        <v>-0.99989779565672421</v>
      </c>
      <c r="L32" s="20"/>
      <c r="M32" s="68"/>
      <c r="O32" s="113" t="s">
        <v>29</v>
      </c>
      <c r="P32" s="114"/>
      <c r="Q32" s="20">
        <f>Q33-SUM(Q11:Q30)</f>
        <v>948</v>
      </c>
      <c r="R32" s="21">
        <f>Q32/Q33</f>
        <v>2.1516602737238703E-2</v>
      </c>
      <c r="S32" s="20">
        <f>S33-SUM(S11:S30)</f>
        <v>965</v>
      </c>
      <c r="T32" s="21">
        <f>S32/S33</f>
        <v>2.4972827493400962E-2</v>
      </c>
      <c r="U32" s="22">
        <f>Q32/S32-1</f>
        <v>-1.7616580310880869E-2</v>
      </c>
      <c r="V32" s="32"/>
    </row>
    <row r="33" spans="2:22" ht="15" thickBot="1">
      <c r="B33" s="110" t="s">
        <v>51</v>
      </c>
      <c r="C33" s="111"/>
      <c r="D33" s="23">
        <v>6240</v>
      </c>
      <c r="E33" s="24">
        <v>1</v>
      </c>
      <c r="F33" s="23">
        <v>5573</v>
      </c>
      <c r="G33" s="24">
        <v>1</v>
      </c>
      <c r="H33" s="25">
        <v>0.11968419163825583</v>
      </c>
      <c r="I33" s="34"/>
      <c r="J33" s="23">
        <v>7463</v>
      </c>
      <c r="K33" s="25">
        <v>-0.16387511724507575</v>
      </c>
      <c r="L33" s="23"/>
      <c r="M33" s="68"/>
      <c r="N33" s="28"/>
      <c r="O33" s="110" t="s">
        <v>51</v>
      </c>
      <c r="P33" s="111"/>
      <c r="Q33" s="23">
        <v>44059</v>
      </c>
      <c r="R33" s="24">
        <v>1</v>
      </c>
      <c r="S33" s="23">
        <v>38642</v>
      </c>
      <c r="T33" s="24">
        <v>1</v>
      </c>
      <c r="U33" s="25">
        <v>0.14018425547331925</v>
      </c>
      <c r="V33" s="34"/>
    </row>
    <row r="34" spans="2:22" ht="14.5">
      <c r="B34" s="70" t="s">
        <v>56</v>
      </c>
      <c r="M34" s="68"/>
      <c r="O34" s="70" t="s">
        <v>56</v>
      </c>
    </row>
    <row r="35" spans="2:22" ht="14.5">
      <c r="B35" s="71" t="s">
        <v>57</v>
      </c>
      <c r="M35" s="68"/>
      <c r="O35" s="71" t="s">
        <v>57</v>
      </c>
    </row>
    <row r="36" spans="2:22">
      <c r="B36" s="27"/>
    </row>
    <row r="37" spans="2:22">
      <c r="B37" s="72"/>
    </row>
    <row r="38" spans="2:22" ht="15" customHeight="1">
      <c r="B38" s="78" t="s">
        <v>117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26"/>
      <c r="O38" s="78" t="s">
        <v>85</v>
      </c>
      <c r="P38" s="78"/>
      <c r="Q38" s="78"/>
      <c r="R38" s="78"/>
      <c r="S38" s="78"/>
      <c r="T38" s="78"/>
      <c r="U38" s="78"/>
      <c r="V38" s="78"/>
    </row>
    <row r="39" spans="2:22" ht="15" customHeight="1">
      <c r="B39" s="117" t="s">
        <v>118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26"/>
      <c r="O39" s="117" t="s">
        <v>86</v>
      </c>
      <c r="P39" s="117"/>
      <c r="Q39" s="117"/>
      <c r="R39" s="117"/>
      <c r="S39" s="117"/>
      <c r="T39" s="117"/>
      <c r="U39" s="117"/>
      <c r="V39" s="117"/>
    </row>
    <row r="40" spans="2:22" ht="15" customHeight="1" thickBot="1">
      <c r="B40" s="76"/>
      <c r="C40" s="76"/>
      <c r="D40" s="76"/>
      <c r="E40" s="76"/>
      <c r="F40" s="76"/>
      <c r="G40" s="76"/>
      <c r="H40" s="76"/>
      <c r="I40" s="76"/>
      <c r="J40" s="76"/>
      <c r="K40" s="28"/>
      <c r="L40" s="77" t="s">
        <v>73</v>
      </c>
      <c r="O40" s="76"/>
      <c r="P40" s="76"/>
      <c r="Q40" s="76"/>
      <c r="R40" s="76"/>
      <c r="S40" s="76"/>
      <c r="T40" s="76"/>
      <c r="U40" s="76"/>
      <c r="V40" s="77" t="s">
        <v>73</v>
      </c>
    </row>
    <row r="41" spans="2:22">
      <c r="B41" s="106" t="s">
        <v>0</v>
      </c>
      <c r="C41" s="108" t="s">
        <v>45</v>
      </c>
      <c r="D41" s="104" t="s">
        <v>104</v>
      </c>
      <c r="E41" s="83"/>
      <c r="F41" s="83"/>
      <c r="G41" s="83"/>
      <c r="H41" s="83"/>
      <c r="I41" s="84"/>
      <c r="J41" s="104" t="s">
        <v>97</v>
      </c>
      <c r="K41" s="83"/>
      <c r="L41" s="84"/>
      <c r="O41" s="106" t="s">
        <v>0</v>
      </c>
      <c r="P41" s="108" t="s">
        <v>45</v>
      </c>
      <c r="Q41" s="104" t="s">
        <v>112</v>
      </c>
      <c r="R41" s="83"/>
      <c r="S41" s="83"/>
      <c r="T41" s="83"/>
      <c r="U41" s="83"/>
      <c r="V41" s="84"/>
    </row>
    <row r="42" spans="2:22" ht="15" customHeight="1" thickBot="1">
      <c r="B42" s="107"/>
      <c r="C42" s="109"/>
      <c r="D42" s="105" t="s">
        <v>106</v>
      </c>
      <c r="E42" s="86"/>
      <c r="F42" s="86"/>
      <c r="G42" s="86"/>
      <c r="H42" s="86"/>
      <c r="I42" s="87"/>
      <c r="J42" s="105" t="s">
        <v>98</v>
      </c>
      <c r="K42" s="86"/>
      <c r="L42" s="87"/>
      <c r="O42" s="107"/>
      <c r="P42" s="109"/>
      <c r="Q42" s="105" t="s">
        <v>113</v>
      </c>
      <c r="R42" s="86"/>
      <c r="S42" s="86"/>
      <c r="T42" s="86"/>
      <c r="U42" s="86"/>
      <c r="V42" s="87"/>
    </row>
    <row r="43" spans="2:22" ht="15" customHeight="1">
      <c r="B43" s="107"/>
      <c r="C43" s="109"/>
      <c r="D43" s="88">
        <v>2026</v>
      </c>
      <c r="E43" s="89"/>
      <c r="F43" s="88">
        <v>2025</v>
      </c>
      <c r="G43" s="89"/>
      <c r="H43" s="92" t="s">
        <v>22</v>
      </c>
      <c r="I43" s="92" t="s">
        <v>46</v>
      </c>
      <c r="J43" s="92">
        <v>2026</v>
      </c>
      <c r="K43" s="92" t="s">
        <v>108</v>
      </c>
      <c r="L43" s="118" t="s">
        <v>114</v>
      </c>
      <c r="O43" s="107"/>
      <c r="P43" s="109"/>
      <c r="Q43" s="88">
        <v>2026</v>
      </c>
      <c r="R43" s="89"/>
      <c r="S43" s="88">
        <v>2025</v>
      </c>
      <c r="T43" s="89"/>
      <c r="U43" s="92" t="s">
        <v>22</v>
      </c>
      <c r="V43" s="118" t="s">
        <v>74</v>
      </c>
    </row>
    <row r="44" spans="2:22" ht="14.5" customHeight="1" thickBot="1">
      <c r="B44" s="100" t="s">
        <v>23</v>
      </c>
      <c r="C44" s="102" t="s">
        <v>45</v>
      </c>
      <c r="D44" s="90"/>
      <c r="E44" s="91"/>
      <c r="F44" s="90"/>
      <c r="G44" s="91"/>
      <c r="H44" s="93"/>
      <c r="I44" s="93"/>
      <c r="J44" s="93"/>
      <c r="K44" s="93"/>
      <c r="L44" s="119"/>
      <c r="O44" s="100" t="s">
        <v>23</v>
      </c>
      <c r="P44" s="102" t="s">
        <v>45</v>
      </c>
      <c r="Q44" s="90"/>
      <c r="R44" s="91"/>
      <c r="S44" s="90"/>
      <c r="T44" s="91"/>
      <c r="U44" s="93"/>
      <c r="V44" s="119"/>
    </row>
    <row r="45" spans="2:22" ht="15" customHeight="1">
      <c r="B45" s="100"/>
      <c r="C45" s="102"/>
      <c r="D45" s="4" t="s">
        <v>25</v>
      </c>
      <c r="E45" s="5" t="s">
        <v>2</v>
      </c>
      <c r="F45" s="4" t="s">
        <v>25</v>
      </c>
      <c r="G45" s="5" t="s">
        <v>2</v>
      </c>
      <c r="H45" s="80" t="s">
        <v>26</v>
      </c>
      <c r="I45" s="80" t="s">
        <v>47</v>
      </c>
      <c r="J45" s="80" t="s">
        <v>25</v>
      </c>
      <c r="K45" s="80" t="s">
        <v>109</v>
      </c>
      <c r="L45" s="120" t="s">
        <v>115</v>
      </c>
      <c r="O45" s="100"/>
      <c r="P45" s="102"/>
      <c r="Q45" s="4" t="s">
        <v>25</v>
      </c>
      <c r="R45" s="5" t="s">
        <v>2</v>
      </c>
      <c r="S45" s="4" t="s">
        <v>25</v>
      </c>
      <c r="T45" s="5" t="s">
        <v>2</v>
      </c>
      <c r="U45" s="80" t="s">
        <v>26</v>
      </c>
      <c r="V45" s="120" t="s">
        <v>75</v>
      </c>
    </row>
    <row r="46" spans="2:22" ht="14.25" customHeight="1" thickBot="1">
      <c r="B46" s="101"/>
      <c r="C46" s="103"/>
      <c r="D46" s="7" t="s">
        <v>27</v>
      </c>
      <c r="E46" s="8" t="s">
        <v>28</v>
      </c>
      <c r="F46" s="7" t="s">
        <v>27</v>
      </c>
      <c r="G46" s="8" t="s">
        <v>28</v>
      </c>
      <c r="H46" s="81"/>
      <c r="I46" s="81"/>
      <c r="J46" s="81" t="s">
        <v>27</v>
      </c>
      <c r="K46" s="81"/>
      <c r="L46" s="121"/>
      <c r="O46" s="101"/>
      <c r="P46" s="103"/>
      <c r="Q46" s="7" t="s">
        <v>27</v>
      </c>
      <c r="R46" s="8" t="s">
        <v>28</v>
      </c>
      <c r="S46" s="7" t="s">
        <v>27</v>
      </c>
      <c r="T46" s="8" t="s">
        <v>28</v>
      </c>
      <c r="U46" s="81"/>
      <c r="V46" s="121"/>
    </row>
    <row r="47" spans="2:22" ht="14.5" thickBot="1">
      <c r="B47" s="10">
        <v>1</v>
      </c>
      <c r="C47" s="11" t="s">
        <v>48</v>
      </c>
      <c r="D47" s="12">
        <v>829</v>
      </c>
      <c r="E47" s="13">
        <v>0.1328525641025641</v>
      </c>
      <c r="F47" s="12">
        <v>638</v>
      </c>
      <c r="G47" s="13">
        <v>0.11448053113224475</v>
      </c>
      <c r="H47" s="14">
        <v>0.29937304075235116</v>
      </c>
      <c r="I47" s="29">
        <v>0</v>
      </c>
      <c r="J47" s="12">
        <v>1235</v>
      </c>
      <c r="K47" s="14">
        <v>-0.32874493927125503</v>
      </c>
      <c r="L47" s="29">
        <v>0</v>
      </c>
      <c r="O47" s="10">
        <v>1</v>
      </c>
      <c r="P47" s="11" t="s">
        <v>48</v>
      </c>
      <c r="Q47" s="12">
        <v>5848</v>
      </c>
      <c r="R47" s="13">
        <v>0.13273111055629952</v>
      </c>
      <c r="S47" s="12">
        <v>3915</v>
      </c>
      <c r="T47" s="13">
        <v>0.10131463174783914</v>
      </c>
      <c r="U47" s="14">
        <v>0.49374201787994898</v>
      </c>
      <c r="V47" s="29">
        <v>0</v>
      </c>
    </row>
    <row r="48" spans="2:22" ht="14.5" thickBot="1">
      <c r="B48" s="69">
        <v>2</v>
      </c>
      <c r="C48" s="15" t="s">
        <v>69</v>
      </c>
      <c r="D48" s="16">
        <v>409</v>
      </c>
      <c r="E48" s="17">
        <v>6.5544871794871798E-2</v>
      </c>
      <c r="F48" s="16">
        <v>233</v>
      </c>
      <c r="G48" s="17">
        <v>4.1808720617261798E-2</v>
      </c>
      <c r="H48" s="18">
        <v>0.75536480686695273</v>
      </c>
      <c r="I48" s="30">
        <v>7</v>
      </c>
      <c r="J48" s="16">
        <v>379</v>
      </c>
      <c r="K48" s="18">
        <v>7.9155672823219003E-2</v>
      </c>
      <c r="L48" s="30">
        <v>3</v>
      </c>
      <c r="O48" s="69">
        <v>2</v>
      </c>
      <c r="P48" s="15" t="s">
        <v>61</v>
      </c>
      <c r="Q48" s="16">
        <v>3323</v>
      </c>
      <c r="R48" s="17">
        <v>7.5421593771987566E-2</v>
      </c>
      <c r="S48" s="16">
        <v>2769</v>
      </c>
      <c r="T48" s="17">
        <v>7.1657781688318406E-2</v>
      </c>
      <c r="U48" s="18">
        <v>0.20007222824124238</v>
      </c>
      <c r="V48" s="30">
        <v>0</v>
      </c>
    </row>
    <row r="49" spans="2:22" ht="14.5" thickBot="1">
      <c r="B49" s="10">
        <v>3</v>
      </c>
      <c r="C49" s="11" t="s">
        <v>61</v>
      </c>
      <c r="D49" s="12">
        <v>397</v>
      </c>
      <c r="E49" s="13">
        <v>6.3621794871794868E-2</v>
      </c>
      <c r="F49" s="12">
        <v>410</v>
      </c>
      <c r="G49" s="13">
        <v>7.3568993360846935E-2</v>
      </c>
      <c r="H49" s="14">
        <v>-3.170731707317076E-2</v>
      </c>
      <c r="I49" s="29">
        <v>-1</v>
      </c>
      <c r="J49" s="12">
        <v>509</v>
      </c>
      <c r="K49" s="14">
        <v>-0.22003929273084477</v>
      </c>
      <c r="L49" s="29">
        <v>-1</v>
      </c>
      <c r="O49" s="10">
        <v>3</v>
      </c>
      <c r="P49" s="11" t="s">
        <v>55</v>
      </c>
      <c r="Q49" s="12">
        <v>2829</v>
      </c>
      <c r="R49" s="13">
        <v>6.4209355636759793E-2</v>
      </c>
      <c r="S49" s="12">
        <v>2479</v>
      </c>
      <c r="T49" s="13">
        <v>6.4152994151441434E-2</v>
      </c>
      <c r="U49" s="14">
        <v>0.14118596208148437</v>
      </c>
      <c r="V49" s="29">
        <v>0</v>
      </c>
    </row>
    <row r="50" spans="2:22" ht="14.5" thickBot="1">
      <c r="B50" s="69">
        <v>4</v>
      </c>
      <c r="C50" s="15" t="s">
        <v>88</v>
      </c>
      <c r="D50" s="16">
        <v>357</v>
      </c>
      <c r="E50" s="17">
        <v>5.721153846153846E-2</v>
      </c>
      <c r="F50" s="16">
        <v>144</v>
      </c>
      <c r="G50" s="17">
        <v>2.5838865960882827E-2</v>
      </c>
      <c r="H50" s="18">
        <v>1.4791666666666665</v>
      </c>
      <c r="I50" s="30">
        <v>10</v>
      </c>
      <c r="J50" s="16">
        <v>328</v>
      </c>
      <c r="K50" s="18">
        <v>8.8414634146341431E-2</v>
      </c>
      <c r="L50" s="30">
        <v>2</v>
      </c>
      <c r="O50" s="69">
        <v>4</v>
      </c>
      <c r="P50" s="15" t="s">
        <v>69</v>
      </c>
      <c r="Q50" s="16">
        <v>2489</v>
      </c>
      <c r="R50" s="17">
        <v>5.6492430604416805E-2</v>
      </c>
      <c r="S50" s="16">
        <v>1797</v>
      </c>
      <c r="T50" s="17">
        <v>4.6503804150923866E-2</v>
      </c>
      <c r="U50" s="18">
        <v>0.38508625486922643</v>
      </c>
      <c r="V50" s="30">
        <v>4</v>
      </c>
    </row>
    <row r="51" spans="2:22" ht="14.5" thickBot="1">
      <c r="B51" s="10">
        <v>5</v>
      </c>
      <c r="C51" s="11" t="s">
        <v>53</v>
      </c>
      <c r="D51" s="12">
        <v>349</v>
      </c>
      <c r="E51" s="13">
        <v>5.5929487179487182E-2</v>
      </c>
      <c r="F51" s="12">
        <v>371</v>
      </c>
      <c r="G51" s="13">
        <v>6.6570967163107841E-2</v>
      </c>
      <c r="H51" s="14">
        <v>-5.9299191374663107E-2</v>
      </c>
      <c r="I51" s="29">
        <v>-2</v>
      </c>
      <c r="J51" s="12">
        <v>316</v>
      </c>
      <c r="K51" s="14">
        <v>0.10443037974683533</v>
      </c>
      <c r="L51" s="29">
        <v>2</v>
      </c>
      <c r="O51" s="10">
        <v>5</v>
      </c>
      <c r="P51" s="11" t="s">
        <v>53</v>
      </c>
      <c r="Q51" s="12">
        <v>2197</v>
      </c>
      <c r="R51" s="13">
        <v>4.9864953811933996E-2</v>
      </c>
      <c r="S51" s="12">
        <v>2223</v>
      </c>
      <c r="T51" s="13">
        <v>5.7528078256819007E-2</v>
      </c>
      <c r="U51" s="14">
        <v>-1.1695906432748537E-2</v>
      </c>
      <c r="V51" s="29">
        <v>2</v>
      </c>
    </row>
    <row r="52" spans="2:22" ht="14.5" thickBot="1">
      <c r="B52" s="69">
        <v>6</v>
      </c>
      <c r="C52" s="15" t="s">
        <v>55</v>
      </c>
      <c r="D52" s="16">
        <v>305</v>
      </c>
      <c r="E52" s="17">
        <v>4.8878205128205128E-2</v>
      </c>
      <c r="F52" s="16">
        <v>360</v>
      </c>
      <c r="G52" s="17">
        <v>6.4597164902207072E-2</v>
      </c>
      <c r="H52" s="18">
        <v>-0.15277777777777779</v>
      </c>
      <c r="I52" s="30">
        <v>-2</v>
      </c>
      <c r="J52" s="16">
        <v>393</v>
      </c>
      <c r="K52" s="18">
        <v>-0.22391857506361323</v>
      </c>
      <c r="L52" s="30">
        <v>-2</v>
      </c>
      <c r="O52" s="69">
        <v>6</v>
      </c>
      <c r="P52" s="15" t="s">
        <v>50</v>
      </c>
      <c r="Q52" s="16">
        <v>2145</v>
      </c>
      <c r="R52" s="17">
        <v>4.8684718218752129E-2</v>
      </c>
      <c r="S52" s="16">
        <v>2319</v>
      </c>
      <c r="T52" s="17">
        <v>6.0012421717302415E-2</v>
      </c>
      <c r="U52" s="18">
        <v>-7.5032341526520052E-2</v>
      </c>
      <c r="V52" s="30">
        <v>-1</v>
      </c>
    </row>
    <row r="53" spans="2:22" ht="14.5" thickBot="1">
      <c r="B53" s="10">
        <v>7</v>
      </c>
      <c r="C53" s="11" t="s">
        <v>50</v>
      </c>
      <c r="D53" s="12">
        <v>258</v>
      </c>
      <c r="E53" s="13">
        <v>4.1346153846153845E-2</v>
      </c>
      <c r="F53" s="12">
        <v>268</v>
      </c>
      <c r="G53" s="13">
        <v>4.8089000538309709E-2</v>
      </c>
      <c r="H53" s="14">
        <v>-3.7313432835820892E-2</v>
      </c>
      <c r="I53" s="29">
        <v>0</v>
      </c>
      <c r="J53" s="12">
        <v>305</v>
      </c>
      <c r="K53" s="14">
        <v>-0.15409836065573768</v>
      </c>
      <c r="L53" s="29">
        <v>2</v>
      </c>
      <c r="O53" s="10">
        <v>7</v>
      </c>
      <c r="P53" s="11" t="s">
        <v>63</v>
      </c>
      <c r="Q53" s="12">
        <v>2104</v>
      </c>
      <c r="R53" s="13">
        <v>4.7754147847204886E-2</v>
      </c>
      <c r="S53" s="12">
        <v>2250</v>
      </c>
      <c r="T53" s="13">
        <v>5.8226799855079968E-2</v>
      </c>
      <c r="U53" s="14">
        <v>-6.4888888888888885E-2</v>
      </c>
      <c r="V53" s="29">
        <v>-1</v>
      </c>
    </row>
    <row r="54" spans="2:22" ht="14.5" thickBot="1">
      <c r="B54" s="69">
        <v>8</v>
      </c>
      <c r="C54" s="15" t="s">
        <v>63</v>
      </c>
      <c r="D54" s="16">
        <v>233</v>
      </c>
      <c r="E54" s="17">
        <v>3.7339743589743589E-2</v>
      </c>
      <c r="F54" s="16">
        <v>303</v>
      </c>
      <c r="G54" s="17">
        <v>5.436928045935762E-2</v>
      </c>
      <c r="H54" s="18">
        <v>-0.23102310231023104</v>
      </c>
      <c r="I54" s="30">
        <v>-3</v>
      </c>
      <c r="J54" s="16">
        <v>284</v>
      </c>
      <c r="K54" s="18">
        <v>-0.17957746478873238</v>
      </c>
      <c r="L54" s="30">
        <v>2</v>
      </c>
      <c r="O54" s="69">
        <v>8</v>
      </c>
      <c r="P54" s="15" t="s">
        <v>49</v>
      </c>
      <c r="Q54" s="16">
        <v>2076</v>
      </c>
      <c r="R54" s="17">
        <v>4.711863637395311E-2</v>
      </c>
      <c r="S54" s="16">
        <v>2376</v>
      </c>
      <c r="T54" s="17">
        <v>6.1487500646964441E-2</v>
      </c>
      <c r="U54" s="18">
        <v>-0.1262626262626263</v>
      </c>
      <c r="V54" s="30">
        <v>-4</v>
      </c>
    </row>
    <row r="55" spans="2:22" ht="14.5" thickBot="1">
      <c r="B55" s="10">
        <v>9</v>
      </c>
      <c r="C55" s="11" t="s">
        <v>87</v>
      </c>
      <c r="D55" s="12">
        <v>222</v>
      </c>
      <c r="E55" s="13">
        <v>3.5576923076923075E-2</v>
      </c>
      <c r="F55" s="12">
        <v>147</v>
      </c>
      <c r="G55" s="13">
        <v>2.6377175668401219E-2</v>
      </c>
      <c r="H55" s="14">
        <v>0.51020408163265296</v>
      </c>
      <c r="I55" s="29">
        <v>4</v>
      </c>
      <c r="J55" s="12">
        <v>310</v>
      </c>
      <c r="K55" s="14">
        <v>-0.28387096774193543</v>
      </c>
      <c r="L55" s="29">
        <v>-1</v>
      </c>
      <c r="O55" s="10">
        <v>9</v>
      </c>
      <c r="P55" s="11" t="s">
        <v>87</v>
      </c>
      <c r="Q55" s="12">
        <v>1600</v>
      </c>
      <c r="R55" s="13">
        <v>3.6314941328672919E-2</v>
      </c>
      <c r="S55" s="12">
        <v>868</v>
      </c>
      <c r="T55" s="13">
        <v>2.2462605455204183E-2</v>
      </c>
      <c r="U55" s="14">
        <v>0.84331797235023043</v>
      </c>
      <c r="V55" s="29">
        <v>6</v>
      </c>
    </row>
    <row r="56" spans="2:22" ht="14.5" thickBot="1">
      <c r="B56" s="69">
        <v>10</v>
      </c>
      <c r="C56" s="15" t="s">
        <v>62</v>
      </c>
      <c r="D56" s="16">
        <v>204</v>
      </c>
      <c r="E56" s="17">
        <v>3.2692307692307694E-2</v>
      </c>
      <c r="F56" s="16">
        <v>201</v>
      </c>
      <c r="G56" s="17">
        <v>3.6066750403732278E-2</v>
      </c>
      <c r="H56" s="18">
        <v>1.4925373134328401E-2</v>
      </c>
      <c r="I56" s="30">
        <v>0</v>
      </c>
      <c r="J56" s="16">
        <v>222</v>
      </c>
      <c r="K56" s="18">
        <v>-8.108108108108103E-2</v>
      </c>
      <c r="L56" s="30">
        <v>2</v>
      </c>
      <c r="O56" s="69">
        <v>10</v>
      </c>
      <c r="P56" s="15" t="s">
        <v>88</v>
      </c>
      <c r="Q56" s="16">
        <v>1590</v>
      </c>
      <c r="R56" s="17">
        <v>3.608797294536871E-2</v>
      </c>
      <c r="S56" s="16">
        <v>1116</v>
      </c>
      <c r="T56" s="17">
        <v>2.8880492728119662E-2</v>
      </c>
      <c r="U56" s="18">
        <v>0.42473118279569899</v>
      </c>
      <c r="V56" s="30">
        <v>2</v>
      </c>
    </row>
    <row r="57" spans="2:22" ht="14.5" thickBot="1">
      <c r="B57" s="10">
        <v>11</v>
      </c>
      <c r="C57" s="11" t="s">
        <v>91</v>
      </c>
      <c r="D57" s="12">
        <v>195</v>
      </c>
      <c r="E57" s="13">
        <v>3.125E-2</v>
      </c>
      <c r="F57" s="12">
        <v>115</v>
      </c>
      <c r="G57" s="13">
        <v>2.0635205454871703E-2</v>
      </c>
      <c r="H57" s="14">
        <v>0.69565217391304346</v>
      </c>
      <c r="I57" s="29">
        <v>6</v>
      </c>
      <c r="J57" s="12">
        <v>205</v>
      </c>
      <c r="K57" s="14">
        <v>-4.8780487804878092E-2</v>
      </c>
      <c r="L57" s="29">
        <v>2</v>
      </c>
      <c r="O57" s="10">
        <v>11</v>
      </c>
      <c r="P57" s="11" t="s">
        <v>62</v>
      </c>
      <c r="Q57" s="12">
        <v>1497</v>
      </c>
      <c r="R57" s="13">
        <v>3.3977166980639593E-2</v>
      </c>
      <c r="S57" s="12">
        <v>1430</v>
      </c>
      <c r="T57" s="13">
        <v>3.7006366130117492E-2</v>
      </c>
      <c r="U57" s="14">
        <v>4.6853146853146788E-2</v>
      </c>
      <c r="V57" s="29">
        <v>-1</v>
      </c>
    </row>
    <row r="58" spans="2:22" ht="14.5" thickBot="1">
      <c r="B58" s="69">
        <v>12</v>
      </c>
      <c r="C58" s="15" t="s">
        <v>49</v>
      </c>
      <c r="D58" s="16">
        <v>187</v>
      </c>
      <c r="E58" s="17">
        <v>2.9967948717948719E-2</v>
      </c>
      <c r="F58" s="16">
        <v>241</v>
      </c>
      <c r="G58" s="17">
        <v>4.3244213170644176E-2</v>
      </c>
      <c r="H58" s="18">
        <v>-0.22406639004149376</v>
      </c>
      <c r="I58" s="30">
        <v>-4</v>
      </c>
      <c r="J58" s="16">
        <v>443</v>
      </c>
      <c r="K58" s="18">
        <v>-0.57787810383747185</v>
      </c>
      <c r="L58" s="30">
        <v>-9</v>
      </c>
      <c r="O58" s="69">
        <v>12</v>
      </c>
      <c r="P58" s="15" t="s">
        <v>68</v>
      </c>
      <c r="Q58" s="16">
        <v>1426</v>
      </c>
      <c r="R58" s="17">
        <v>3.2365691459179738E-2</v>
      </c>
      <c r="S58" s="16">
        <v>1474</v>
      </c>
      <c r="T58" s="17">
        <v>3.8145023549505719E-2</v>
      </c>
      <c r="U58" s="18">
        <v>-3.2564450474898199E-2</v>
      </c>
      <c r="V58" s="30">
        <v>-3</v>
      </c>
    </row>
    <row r="59" spans="2:22" ht="14.5" thickBot="1">
      <c r="B59" s="10">
        <v>13</v>
      </c>
      <c r="C59" s="11" t="s">
        <v>68</v>
      </c>
      <c r="D59" s="12">
        <v>172</v>
      </c>
      <c r="E59" s="13">
        <v>2.7564102564102563E-2</v>
      </c>
      <c r="F59" s="12">
        <v>178</v>
      </c>
      <c r="G59" s="13">
        <v>3.1939709312757941E-2</v>
      </c>
      <c r="H59" s="14">
        <v>-3.3707865168539297E-2</v>
      </c>
      <c r="I59" s="29">
        <v>-2</v>
      </c>
      <c r="J59" s="12">
        <v>176</v>
      </c>
      <c r="K59" s="14">
        <v>-2.2727272727272707E-2</v>
      </c>
      <c r="L59" s="29">
        <v>1</v>
      </c>
      <c r="O59" s="10">
        <v>13</v>
      </c>
      <c r="P59" s="11" t="s">
        <v>91</v>
      </c>
      <c r="Q59" s="12">
        <v>1020</v>
      </c>
      <c r="R59" s="13">
        <v>2.3150775097028984E-2</v>
      </c>
      <c r="S59" s="12">
        <v>922</v>
      </c>
      <c r="T59" s="13">
        <v>2.3860048651726102E-2</v>
      </c>
      <c r="U59" s="14">
        <v>0.10629067245119317</v>
      </c>
      <c r="V59" s="29">
        <v>1</v>
      </c>
    </row>
    <row r="60" spans="2:22" ht="14.5" thickBot="1">
      <c r="B60" s="69">
        <v>14</v>
      </c>
      <c r="C60" s="15" t="s">
        <v>89</v>
      </c>
      <c r="D60" s="16">
        <v>162</v>
      </c>
      <c r="E60" s="17">
        <v>2.5961538461538463E-2</v>
      </c>
      <c r="F60" s="16">
        <v>155</v>
      </c>
      <c r="G60" s="17">
        <v>2.7812668221783601E-2</v>
      </c>
      <c r="H60" s="18">
        <v>4.5161290322580649E-2</v>
      </c>
      <c r="I60" s="30">
        <v>-2</v>
      </c>
      <c r="J60" s="16">
        <v>89</v>
      </c>
      <c r="K60" s="18">
        <v>0.8202247191011236</v>
      </c>
      <c r="L60" s="30">
        <v>8</v>
      </c>
      <c r="O60" s="69">
        <v>14</v>
      </c>
      <c r="P60" s="15" t="s">
        <v>94</v>
      </c>
      <c r="Q60" s="16">
        <v>894</v>
      </c>
      <c r="R60" s="17">
        <v>2.029097346739599E-2</v>
      </c>
      <c r="S60" s="16">
        <v>761</v>
      </c>
      <c r="T60" s="17">
        <v>1.9693597639873713E-2</v>
      </c>
      <c r="U60" s="18">
        <v>0.17477003942181346</v>
      </c>
      <c r="V60" s="30">
        <v>2</v>
      </c>
    </row>
    <row r="61" spans="2:22" ht="14.5" thickBot="1">
      <c r="B61" s="10">
        <v>15</v>
      </c>
      <c r="C61" s="11" t="s">
        <v>102</v>
      </c>
      <c r="D61" s="12">
        <v>126</v>
      </c>
      <c r="E61" s="13">
        <v>2.0192307692307693E-2</v>
      </c>
      <c r="F61" s="12">
        <v>121</v>
      </c>
      <c r="G61" s="13">
        <v>2.1711824869908487E-2</v>
      </c>
      <c r="H61" s="14">
        <v>4.1322314049586861E-2</v>
      </c>
      <c r="I61" s="29">
        <v>1</v>
      </c>
      <c r="J61" s="12">
        <v>102</v>
      </c>
      <c r="K61" s="14">
        <v>0.23529411764705888</v>
      </c>
      <c r="L61" s="29">
        <v>3</v>
      </c>
      <c r="O61" s="10">
        <v>15</v>
      </c>
      <c r="P61" s="11" t="s">
        <v>89</v>
      </c>
      <c r="Q61" s="12">
        <v>861</v>
      </c>
      <c r="R61" s="13">
        <v>1.9541977802492113E-2</v>
      </c>
      <c r="S61" s="12">
        <v>1110</v>
      </c>
      <c r="T61" s="13">
        <v>2.8725221261839448E-2</v>
      </c>
      <c r="U61" s="14">
        <v>-0.22432432432432436</v>
      </c>
      <c r="V61" s="29">
        <v>-2</v>
      </c>
    </row>
    <row r="62" spans="2:22" ht="14.5" thickBot="1">
      <c r="B62" s="69">
        <v>16</v>
      </c>
      <c r="C62" s="15" t="s">
        <v>119</v>
      </c>
      <c r="D62" s="16">
        <v>112</v>
      </c>
      <c r="E62" s="17">
        <v>1.7948717948717947E-2</v>
      </c>
      <c r="F62" s="16">
        <v>64</v>
      </c>
      <c r="G62" s="17">
        <v>1.1483940427059035E-2</v>
      </c>
      <c r="H62" s="18">
        <v>0.75</v>
      </c>
      <c r="I62" s="30">
        <v>5</v>
      </c>
      <c r="J62" s="16">
        <v>78</v>
      </c>
      <c r="K62" s="18">
        <v>0.4358974358974359</v>
      </c>
      <c r="L62" s="30">
        <v>7</v>
      </c>
      <c r="O62" s="69">
        <v>16</v>
      </c>
      <c r="P62" s="15" t="s">
        <v>92</v>
      </c>
      <c r="Q62" s="16">
        <v>844</v>
      </c>
      <c r="R62" s="17">
        <v>1.9156131550874964E-2</v>
      </c>
      <c r="S62" s="16">
        <v>433</v>
      </c>
      <c r="T62" s="17">
        <v>1.1205424149888722E-2</v>
      </c>
      <c r="U62" s="18">
        <v>0.94919168591224024</v>
      </c>
      <c r="V62" s="30">
        <v>10</v>
      </c>
    </row>
    <row r="63" spans="2:22" ht="14.5" thickBot="1">
      <c r="B63" s="10">
        <v>17</v>
      </c>
      <c r="C63" s="11" t="s">
        <v>101</v>
      </c>
      <c r="D63" s="12">
        <v>108</v>
      </c>
      <c r="E63" s="13">
        <v>1.7307692307692309E-2</v>
      </c>
      <c r="F63" s="12">
        <v>88</v>
      </c>
      <c r="G63" s="13">
        <v>1.5790418087206173E-2</v>
      </c>
      <c r="H63" s="14">
        <v>0.22727272727272729</v>
      </c>
      <c r="I63" s="29">
        <v>3</v>
      </c>
      <c r="J63" s="12">
        <v>107</v>
      </c>
      <c r="K63" s="14">
        <v>9.3457943925232545E-3</v>
      </c>
      <c r="L63" s="29">
        <v>0</v>
      </c>
      <c r="O63" s="10">
        <v>17</v>
      </c>
      <c r="P63" s="11" t="s">
        <v>93</v>
      </c>
      <c r="Q63" s="12">
        <v>739</v>
      </c>
      <c r="R63" s="13">
        <v>1.6772963526180802E-2</v>
      </c>
      <c r="S63" s="12">
        <v>539</v>
      </c>
      <c r="T63" s="13">
        <v>1.3948553387505823E-2</v>
      </c>
      <c r="U63" s="14">
        <v>0.3710575139146568</v>
      </c>
      <c r="V63" s="29">
        <v>2</v>
      </c>
    </row>
    <row r="64" spans="2:22" ht="14.5" thickBot="1">
      <c r="B64" s="69">
        <v>18</v>
      </c>
      <c r="C64" s="15" t="s">
        <v>92</v>
      </c>
      <c r="D64" s="16">
        <v>107</v>
      </c>
      <c r="E64" s="17">
        <v>1.7147435897435899E-2</v>
      </c>
      <c r="F64" s="16">
        <v>115</v>
      </c>
      <c r="G64" s="17">
        <v>2.0635205454871703E-2</v>
      </c>
      <c r="H64" s="18">
        <v>-6.956521739130439E-2</v>
      </c>
      <c r="I64" s="30">
        <v>-1</v>
      </c>
      <c r="J64" s="16">
        <v>153</v>
      </c>
      <c r="K64" s="18">
        <v>-0.30065359477124187</v>
      </c>
      <c r="L64" s="30">
        <v>-3</v>
      </c>
      <c r="O64" s="69">
        <v>18</v>
      </c>
      <c r="P64" s="15" t="s">
        <v>90</v>
      </c>
      <c r="Q64" s="16">
        <v>683</v>
      </c>
      <c r="R64" s="17">
        <v>1.5501940579677251E-2</v>
      </c>
      <c r="S64" s="16">
        <v>523</v>
      </c>
      <c r="T64" s="17">
        <v>1.3534496144091921E-2</v>
      </c>
      <c r="U64" s="18">
        <v>0.3059273422562141</v>
      </c>
      <c r="V64" s="30">
        <v>2</v>
      </c>
    </row>
    <row r="65" spans="2:22" ht="14.5" thickBot="1">
      <c r="B65" s="10">
        <v>19</v>
      </c>
      <c r="C65" s="11" t="s">
        <v>103</v>
      </c>
      <c r="D65" s="12">
        <v>100</v>
      </c>
      <c r="E65" s="13">
        <v>1.6025641025641024E-2</v>
      </c>
      <c r="F65" s="12">
        <v>36</v>
      </c>
      <c r="G65" s="13">
        <v>6.4597164902207068E-3</v>
      </c>
      <c r="H65" s="14">
        <v>1.7777777777777777</v>
      </c>
      <c r="I65" s="29">
        <v>12</v>
      </c>
      <c r="J65" s="12">
        <v>98</v>
      </c>
      <c r="K65" s="14">
        <v>2.0408163265306145E-2</v>
      </c>
      <c r="L65" s="29">
        <v>0</v>
      </c>
      <c r="O65" s="10">
        <v>19</v>
      </c>
      <c r="P65" s="11" t="s">
        <v>101</v>
      </c>
      <c r="Q65" s="12">
        <v>645</v>
      </c>
      <c r="R65" s="13">
        <v>1.4639460723121269E-2</v>
      </c>
      <c r="S65" s="12">
        <v>636</v>
      </c>
      <c r="T65" s="13">
        <v>1.6458775425702604E-2</v>
      </c>
      <c r="U65" s="14">
        <v>1.4150943396226356E-2</v>
      </c>
      <c r="V65" s="29">
        <v>-1</v>
      </c>
    </row>
    <row r="66" spans="2:22" ht="14.5" thickBot="1">
      <c r="B66" s="69">
        <v>20</v>
      </c>
      <c r="C66" s="15" t="s">
        <v>94</v>
      </c>
      <c r="D66" s="16">
        <v>99</v>
      </c>
      <c r="E66" s="17">
        <v>1.5865384615384615E-2</v>
      </c>
      <c r="F66" s="16">
        <v>108</v>
      </c>
      <c r="G66" s="17">
        <v>1.9379149470662122E-2</v>
      </c>
      <c r="H66" s="18">
        <v>-8.333333333333337E-2</v>
      </c>
      <c r="I66" s="30">
        <v>-1</v>
      </c>
      <c r="J66" s="16">
        <v>257</v>
      </c>
      <c r="K66" s="18">
        <v>-0.61478599221789887</v>
      </c>
      <c r="L66" s="30">
        <v>-9</v>
      </c>
      <c r="O66" s="69">
        <v>20</v>
      </c>
      <c r="P66" s="15" t="s">
        <v>119</v>
      </c>
      <c r="Q66" s="16">
        <v>628</v>
      </c>
      <c r="R66" s="17">
        <v>1.425361447150412E-2</v>
      </c>
      <c r="S66" s="16">
        <v>521</v>
      </c>
      <c r="T66" s="17">
        <v>1.3482738988665184E-2</v>
      </c>
      <c r="U66" s="18">
        <v>0.20537428023032622</v>
      </c>
      <c r="V66" s="30">
        <v>1</v>
      </c>
    </row>
    <row r="67" spans="2:22" ht="14.5" thickBot="1">
      <c r="B67" s="113" t="s">
        <v>78</v>
      </c>
      <c r="C67" s="114"/>
      <c r="D67" s="20">
        <f>SUM(D47:D66)</f>
        <v>4931</v>
      </c>
      <c r="E67" s="21">
        <f>D67/D69</f>
        <v>0.79022435897435894</v>
      </c>
      <c r="F67" s="20">
        <f>SUM(F47:F66)</f>
        <v>4296</v>
      </c>
      <c r="G67" s="21">
        <f>F67/F69</f>
        <v>0.77085950116633772</v>
      </c>
      <c r="H67" s="22">
        <f>D67/F67-1</f>
        <v>0.14781191806331462</v>
      </c>
      <c r="I67" s="31"/>
      <c r="J67" s="20">
        <f>SUM(J47:J66)</f>
        <v>5989</v>
      </c>
      <c r="K67" s="21">
        <f>D67/J67-1</f>
        <v>-0.17665720487560532</v>
      </c>
      <c r="L67" s="20"/>
      <c r="O67" s="113" t="s">
        <v>78</v>
      </c>
      <c r="P67" s="114"/>
      <c r="Q67" s="20">
        <f>SUM(Q47:Q66)</f>
        <v>35438</v>
      </c>
      <c r="R67" s="21">
        <f>Q67/Q69</f>
        <v>0.80433055675344423</v>
      </c>
      <c r="S67" s="20">
        <f>SUM(S47:S66)</f>
        <v>30461</v>
      </c>
      <c r="T67" s="21">
        <f>S67/S69</f>
        <v>0.78828735572692921</v>
      </c>
      <c r="U67" s="22">
        <f>Q67/S67-1</f>
        <v>0.16338925183020914</v>
      </c>
      <c r="V67" s="31"/>
    </row>
    <row r="68" spans="2:22" ht="14.5" thickBot="1">
      <c r="B68" s="113" t="s">
        <v>29</v>
      </c>
      <c r="C68" s="114"/>
      <c r="D68" s="20">
        <f>D69-D67</f>
        <v>1309</v>
      </c>
      <c r="E68" s="21">
        <f>D68/D69</f>
        <v>0.20977564102564103</v>
      </c>
      <c r="F68" s="20">
        <f>F69-F67</f>
        <v>1277</v>
      </c>
      <c r="G68" s="21">
        <f>F68/F69</f>
        <v>0.2291404988336623</v>
      </c>
      <c r="H68" s="22">
        <f>D68/F68-1</f>
        <v>2.5058731401722767E-2</v>
      </c>
      <c r="I68" s="32"/>
      <c r="J68" s="20">
        <f>J69-SUM(J47:J56)</f>
        <v>3182</v>
      </c>
      <c r="K68" s="22">
        <f>D68/J68-1</f>
        <v>-0.58862350722815837</v>
      </c>
      <c r="L68" s="33"/>
      <c r="O68" s="113" t="s">
        <v>29</v>
      </c>
      <c r="P68" s="114"/>
      <c r="Q68" s="20">
        <f>Q69-Q67</f>
        <v>8621</v>
      </c>
      <c r="R68" s="21">
        <f>Q68/Q69</f>
        <v>0.19566944324655575</v>
      </c>
      <c r="S68" s="20">
        <f>S69-S67</f>
        <v>8181</v>
      </c>
      <c r="T68" s="21">
        <f>S68/S69</f>
        <v>0.21171264427307077</v>
      </c>
      <c r="U68" s="22">
        <f>Q68/S68-1</f>
        <v>5.3783156093387019E-2</v>
      </c>
      <c r="V68" s="32"/>
    </row>
    <row r="69" spans="2:22" ht="14.5" thickBot="1">
      <c r="B69" s="110" t="s">
        <v>51</v>
      </c>
      <c r="C69" s="111"/>
      <c r="D69" s="23">
        <v>6240</v>
      </c>
      <c r="E69" s="24">
        <v>1</v>
      </c>
      <c r="F69" s="23">
        <v>5573</v>
      </c>
      <c r="G69" s="24">
        <v>1</v>
      </c>
      <c r="H69" s="25">
        <v>0.11968419163825583</v>
      </c>
      <c r="I69" s="34"/>
      <c r="J69" s="23">
        <v>7463</v>
      </c>
      <c r="K69" s="25">
        <v>-0.16387511724507575</v>
      </c>
      <c r="L69" s="23"/>
      <c r="O69" s="110" t="s">
        <v>51</v>
      </c>
      <c r="P69" s="111"/>
      <c r="Q69" s="23">
        <v>44059</v>
      </c>
      <c r="R69" s="24">
        <v>1</v>
      </c>
      <c r="S69" s="23">
        <v>38642</v>
      </c>
      <c r="T69" s="24">
        <v>1</v>
      </c>
      <c r="U69" s="25">
        <v>0.14018425547331925</v>
      </c>
      <c r="V69" s="34"/>
    </row>
    <row r="70" spans="2:22">
      <c r="B70" s="70" t="s">
        <v>56</v>
      </c>
      <c r="O70" s="70" t="s">
        <v>56</v>
      </c>
    </row>
    <row r="71" spans="2:22">
      <c r="B71" s="71" t="s">
        <v>57</v>
      </c>
      <c r="O71" s="71" t="s">
        <v>57</v>
      </c>
    </row>
    <row r="79" spans="2:22" ht="15" customHeight="1"/>
    <row r="81" ht="15" customHeight="1"/>
  </sheetData>
  <mergeCells count="84">
    <mergeCell ref="B67:C67"/>
    <mergeCell ref="O67:P67"/>
    <mergeCell ref="B68:C68"/>
    <mergeCell ref="O68:P68"/>
    <mergeCell ref="B69:C69"/>
    <mergeCell ref="O69:P69"/>
    <mergeCell ref="I45:I46"/>
    <mergeCell ref="J45:J46"/>
    <mergeCell ref="K45:K46"/>
    <mergeCell ref="L45:L46"/>
    <mergeCell ref="U45:U46"/>
    <mergeCell ref="V45:V46"/>
    <mergeCell ref="L43:L44"/>
    <mergeCell ref="Q43:R44"/>
    <mergeCell ref="S43:T44"/>
    <mergeCell ref="U43:U44"/>
    <mergeCell ref="V43:V44"/>
    <mergeCell ref="B44:B46"/>
    <mergeCell ref="C44:C46"/>
    <mergeCell ref="O44:O46"/>
    <mergeCell ref="P44:P46"/>
    <mergeCell ref="H45:H46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B31:C31"/>
    <mergeCell ref="O31:P31"/>
    <mergeCell ref="B32:C32"/>
    <mergeCell ref="O32:P32"/>
    <mergeCell ref="B33:C33"/>
    <mergeCell ref="O33:P33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30">
    <cfRule type="cellIs" dxfId="25" priority="7" operator="equal">
      <formula>0</formula>
    </cfRule>
  </conditionalFormatting>
  <conditionalFormatting sqref="D47:H66">
    <cfRule type="cellIs" dxfId="24" priority="19" operator="equal">
      <formula>0</formula>
    </cfRule>
  </conditionalFormatting>
  <conditionalFormatting sqref="H11:H32 U11:U32 H47:H68">
    <cfRule type="cellIs" dxfId="23" priority="14" operator="lessThan">
      <formula>0</formula>
    </cfRule>
  </conditionalFormatting>
  <conditionalFormatting sqref="I11:I30">
    <cfRule type="cellIs" dxfId="22" priority="6" operator="lessThan">
      <formula>0</formula>
    </cfRule>
  </conditionalFormatting>
  <conditionalFormatting sqref="I47:I66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J11:K30">
    <cfRule type="cellIs" dxfId="18" priority="5" operator="equal">
      <formula>0</formula>
    </cfRule>
  </conditionalFormatting>
  <conditionalFormatting sqref="J47:K66">
    <cfRule type="cellIs" dxfId="17" priority="18" operator="equal">
      <formula>0</formula>
    </cfRule>
  </conditionalFormatting>
  <conditionalFormatting sqref="K68">
    <cfRule type="cellIs" dxfId="16" priority="13" operator="lessThan">
      <formula>0</formula>
    </cfRule>
  </conditionalFormatting>
  <conditionalFormatting sqref="K11:L30">
    <cfRule type="cellIs" dxfId="15" priority="4" operator="lessThan">
      <formula>0</formula>
    </cfRule>
  </conditionalFormatting>
  <conditionalFormatting sqref="K47:L66">
    <cfRule type="cellIs" dxfId="14" priority="15" operator="lessThan">
      <formula>0</formula>
    </cfRule>
  </conditionalFormatting>
  <conditionalFormatting sqref="L11:L30">
    <cfRule type="cellIs" dxfId="13" priority="3" operator="equal">
      <formula>0</formula>
    </cfRule>
  </conditionalFormatting>
  <conditionalFormatting sqref="L47:L66">
    <cfRule type="cellIs" dxfId="12" priority="16" operator="equal">
      <formula>0</formula>
    </cfRule>
    <cfRule type="cellIs" dxfId="11" priority="17" operator="greaterThan">
      <formula>0</formula>
    </cfRule>
  </conditionalFormatting>
  <conditionalFormatting sqref="Q11:U30">
    <cfRule type="cellIs" dxfId="10" priority="2" operator="equal">
      <formula>0</formula>
    </cfRule>
  </conditionalFormatting>
  <conditionalFormatting sqref="Q47:U66">
    <cfRule type="cellIs" dxfId="9" priority="9" operator="equal">
      <formula>0</formula>
    </cfRule>
  </conditionalFormatting>
  <conditionalFormatting sqref="U47:U68">
    <cfRule type="cellIs" dxfId="8" priority="8" operator="lessThan">
      <formula>0</formula>
    </cfRule>
  </conditionalFormatting>
  <conditionalFormatting sqref="V11:V30">
    <cfRule type="cellIs" dxfId="7" priority="1" operator="lessThan">
      <formula>0</formula>
    </cfRule>
  </conditionalFormatting>
  <conditionalFormatting sqref="V47:V66">
    <cfRule type="cellIs" dxfId="6" priority="10" operator="lessThan">
      <formula>0</formula>
    </cfRule>
    <cfRule type="cellIs" dxfId="5" priority="11" operator="equal">
      <formula>0</formula>
    </cfRule>
    <cfRule type="cellIs" dxfId="4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GVW&gt;3.5t-segmenty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2026-01-07T06:09:00Z</cp:lastPrinted>
  <dcterms:created xsi:type="dcterms:W3CDTF">2011-02-21T10:08:17Z</dcterms:created>
  <dcterms:modified xsi:type="dcterms:W3CDTF">2026-08-05T04:58:57Z</dcterms:modified>
</cp:coreProperties>
</file>