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3\SC\"/>
    </mc:Choice>
  </mc:AlternateContent>
  <xr:revisionPtr revIDLastSave="0" documentId="13_ncr:1_{DECF3ACF-4D9B-489E-9879-EC163F33DB27}" xr6:coauthVersionLast="46" xr6:coauthVersionMax="46" xr10:uidLastSave="{00000000-0000-0000-0000-000000000000}"/>
  <bookViews>
    <workbookView xWindow="1815" yWindow="195" windowWidth="17535" windowHeight="1515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12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2" l="1"/>
  <c r="G52" i="12"/>
  <c r="F52" i="12"/>
  <c r="T51" i="12"/>
  <c r="T52" i="12" s="1"/>
  <c r="U52" i="12" s="1"/>
  <c r="R51" i="12"/>
  <c r="V51" i="12" s="1"/>
  <c r="J51" i="12"/>
  <c r="G51" i="12"/>
  <c r="F51" i="12"/>
  <c r="D51" i="12"/>
  <c r="D52" i="12" s="1"/>
  <c r="O27" i="12"/>
  <c r="N27" i="12"/>
  <c r="M27" i="12"/>
  <c r="K27" i="12"/>
  <c r="L27" i="12" s="1"/>
  <c r="I27" i="12"/>
  <c r="J27" i="12" s="1"/>
  <c r="G27" i="12"/>
  <c r="F27" i="12"/>
  <c r="H27" i="12" s="1"/>
  <c r="E27" i="12"/>
  <c r="D27" i="12"/>
  <c r="M26" i="12"/>
  <c r="N26" i="12" s="1"/>
  <c r="K26" i="12"/>
  <c r="L26" i="12" s="1"/>
  <c r="J26" i="12"/>
  <c r="I26" i="12"/>
  <c r="G26" i="12"/>
  <c r="F26" i="12"/>
  <c r="D26" i="12"/>
  <c r="H26" i="12" s="1"/>
  <c r="N27" i="9"/>
  <c r="M27" i="9"/>
  <c r="L27" i="9"/>
  <c r="K27" i="9"/>
  <c r="O27" i="9" s="1"/>
  <c r="G27" i="9"/>
  <c r="F27" i="9"/>
  <c r="E27" i="9"/>
  <c r="D27" i="9"/>
  <c r="J27" i="9" s="1"/>
  <c r="I27" i="9"/>
  <c r="E52" i="12" l="1"/>
  <c r="K52" i="12" s="1"/>
  <c r="H52" i="12"/>
  <c r="E26" i="12"/>
  <c r="E51" i="12"/>
  <c r="K51" i="12" s="1"/>
  <c r="U51" i="12"/>
  <c r="R52" i="12"/>
  <c r="S51" i="12"/>
  <c r="O26" i="12"/>
  <c r="H51" i="12"/>
  <c r="H27" i="9"/>
  <c r="N74" i="9"/>
  <c r="L74" i="9"/>
  <c r="G74" i="9"/>
  <c r="E74" i="9"/>
  <c r="M74" i="9"/>
  <c r="K74" i="9"/>
  <c r="I74" i="9"/>
  <c r="F74" i="9"/>
  <c r="D74" i="9"/>
  <c r="V52" i="12" l="1"/>
  <c r="S52" i="12"/>
  <c r="O74" i="9"/>
  <c r="J74" i="9"/>
  <c r="H74" i="9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<sst xmlns="http://schemas.openxmlformats.org/spreadsheetml/2006/main" count="602" uniqueCount="111">
  <si>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</si>
  <si>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</si>
  <si>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</si>
  <si>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</si>
  <si>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</si>
  <si>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</si>
  <si>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</si>
  <si>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</si>
  <si>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</si>
  <si>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</si>
  <si>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</si>
  <si>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</si>
  <si>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</si>
  <si>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</si>
  <si>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</si>
  <si>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</si>
  <si>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</si>
  <si>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</si>
  <si>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</si>
  <si>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</si>
  <si>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</si>
  <si>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</si>
  <si>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</si>
  <si>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</si>
  <si>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</si>
  <si>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</si>
  <si>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</si>
  <si>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</si>
  <si>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</si>
  <si>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</si>
  <si>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</si>
  <si>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</si>
  <si>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</si>
  <si>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</si>
  <si>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</si>
  <si>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</si>
  <si>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</si>
  <si>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</si>
  <si>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</si>
  <si>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</si>
  <si>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</si>
  <si>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</si>
  <si>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</si>
  <si>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</si>
  <si>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</si>
  <si>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</si>
  <si>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</si>
  <si>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</si>
  <si>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</si>
  <si>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</si>
  <si>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</si>
  <si>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</si>
  <si>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</si>
  <si>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</si>
  <si>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</si>
  <si>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</si>
  <si>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</si>
  <si>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</si>
  <si>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</si>
  <si>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</si>
  <si>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</si>
  <si>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</si>
  <si>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</si>
  <si>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</si>
  <si>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</si>
  <si>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</si>
  <si>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</si>
  <si>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</si>
  <si>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</si>
  <si>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</si>
  <si>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</si>
  <si>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</si>
  <si>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</si>
  <si>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</si>
  <si>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</si>
  <si>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</si>
  <si>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</si>
  <si>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</si>
  <si>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</si>
  <si>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</si>
  <si>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Citroen Jumper</t>
  </si>
  <si>
    <t>Pierwsze rejestracje NOWYCH samochodów dostawczych o DMC&lt;=3,5T*, udział w rynku %</t>
  </si>
  <si>
    <t>Toyota Proace City</t>
  </si>
  <si>
    <t>CARTHAGO</t>
  </si>
  <si>
    <t>Luty</t>
  </si>
  <si>
    <t>February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</si>
  <si>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</si>
  <si>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</si>
  <si>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</si>
  <si>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</si>
  <si>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</si>
  <si>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</si>
  <si>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</si>
  <si>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</si>
  <si>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</si>
  <si>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2021
Mar</t>
  </si>
  <si>
    <t>2020
Mar</t>
  </si>
  <si>
    <t>2021
Sty - Mar</t>
  </si>
  <si>
    <t>2020
Sty - Mar</t>
  </si>
  <si>
    <t>06.042021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</si>
  <si>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</si>
  <si>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</si>
  <si>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</si>
  <si>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</si>
  <si>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</si>
  <si>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</si>
  <si>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Rejestracje nowych samochodów dostawczych do 3,5T, ranking modeli - Marzec 2021</t>
  </si>
  <si>
    <t>Registrations of new LCV up to 3.5T, Top Models - March 2021</t>
  </si>
  <si>
    <t>Mar/Lut
Zmiana poz</t>
  </si>
  <si>
    <t>Mar/Feb Ch position</t>
  </si>
  <si>
    <t>Fiat Doblo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</si>
</sst>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8ED82C7-54CA-458B-A00E-0AD64E5D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348404</xdr:colOff>
      <xdr:row>48</xdr:row>
      <xdr:rowOff>175260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37C8036-7B16-4739-B842-E2608F6AE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41782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615104</xdr:colOff>
      <xdr:row>69</xdr:row>
      <xdr:rowOff>160020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F1DABD2-8518-4719-A021-544AE884D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5684520" cy="3970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I1" sqref="I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40"/>
      <c r="E1" s="40"/>
      <c r="F1" s="40"/>
      <c r="G1" s="40"/>
      <c r="H1" s="65">
        <v>44292</v>
      </c>
    </row>
    <row r="2" spans="2:8">
      <c r="B2" t="s">
        <v>94</v>
      </c>
      <c r="H2" s="2" t="s">
        <v>28</v>
      </c>
    </row>
    <row r="3" spans="2:8" ht="26.25" customHeight="1">
      <c r="B3" s="168" t="s">
        <v>26</v>
      </c>
      <c r="C3" s="169"/>
      <c r="D3" s="169"/>
      <c r="E3" s="169"/>
      <c r="F3" s="169"/>
      <c r="G3" s="169"/>
      <c r="H3" s="170"/>
    </row>
    <row r="4" spans="2:8" ht="26.25" customHeight="1">
      <c r="B4" s="6"/>
      <c r="C4" s="129" t="s">
        <v>95</v>
      </c>
      <c r="D4" s="129" t="s">
        <v>96</v>
      </c>
      <c r="E4" s="7" t="s">
        <v>8</v>
      </c>
      <c r="F4" s="129" t="s">
        <v>97</v>
      </c>
      <c r="G4" s="129" t="s">
        <v>98</v>
      </c>
      <c r="H4" s="7" t="s">
        <v>8</v>
      </c>
    </row>
    <row r="5" spans="2:8" ht="26.25" customHeight="1">
      <c r="B5" s="3" t="s">
        <v>9</v>
      </c>
      <c r="C5" s="130">
        <v>3213</v>
      </c>
      <c r="D5" s="130">
        <v>1504</v>
      </c>
      <c r="E5" s="61">
        <v>1.1363031914893615</v>
      </c>
      <c r="F5" s="130">
        <v>7468</v>
      </c>
      <c r="G5" s="130">
        <v>4710</v>
      </c>
      <c r="H5" s="61">
        <v>0.58556263269639075</v>
      </c>
    </row>
    <row r="6" spans="2:8" ht="26.25" customHeight="1">
      <c r="B6" s="4" t="s">
        <v>23</v>
      </c>
      <c r="C6" s="131">
        <v>682</v>
      </c>
      <c r="D6" s="131">
        <v>439</v>
      </c>
      <c r="E6" s="62">
        <v>0.55353075170842825</v>
      </c>
      <c r="F6" s="131">
        <v>1523</v>
      </c>
      <c r="G6" s="131">
        <v>1077</v>
      </c>
      <c r="H6" s="62">
        <v>0.41411327762302697</v>
      </c>
    </row>
    <row r="7" spans="2:8" ht="26.25" customHeight="1">
      <c r="B7" s="4" t="s">
        <v>24</v>
      </c>
      <c r="C7" s="131">
        <v>57</v>
      </c>
      <c r="D7" s="131">
        <v>62</v>
      </c>
      <c r="E7" s="62">
        <v>-8.064516129032262E-2</v>
      </c>
      <c r="F7" s="131">
        <v>187</v>
      </c>
      <c r="G7" s="131">
        <v>174</v>
      </c>
      <c r="H7" s="62">
        <v>7.4712643678160884E-2</v>
      </c>
    </row>
    <row r="8" spans="2:8" ht="26.25" customHeight="1">
      <c r="B8" s="5" t="s">
        <v>25</v>
      </c>
      <c r="C8" s="131">
        <v>2474</v>
      </c>
      <c r="D8" s="131">
        <v>1003</v>
      </c>
      <c r="E8" s="63">
        <v>1.4666001994017948</v>
      </c>
      <c r="F8" s="131">
        <v>5758</v>
      </c>
      <c r="G8" s="131">
        <v>3459</v>
      </c>
      <c r="H8" s="63">
        <v>0.66464296039317716</v>
      </c>
    </row>
    <row r="9" spans="2:8" ht="26.25" customHeight="1">
      <c r="B9" s="3" t="s">
        <v>10</v>
      </c>
      <c r="C9" s="130">
        <v>100</v>
      </c>
      <c r="D9" s="130">
        <v>116</v>
      </c>
      <c r="E9" s="61">
        <v>-0.13793103448275867</v>
      </c>
      <c r="F9" s="130">
        <v>307</v>
      </c>
      <c r="G9" s="130">
        <v>392</v>
      </c>
      <c r="H9" s="61">
        <v>-0.21683673469387754</v>
      </c>
    </row>
    <row r="10" spans="2:8" ht="26.25" customHeight="1">
      <c r="B10" s="8" t="s">
        <v>27</v>
      </c>
      <c r="C10" s="132">
        <v>3313</v>
      </c>
      <c r="D10" s="132">
        <v>1620</v>
      </c>
      <c r="E10" s="64">
        <v>1.0450617283950616</v>
      </c>
      <c r="F10" s="132">
        <v>7775</v>
      </c>
      <c r="G10" s="132">
        <v>5102</v>
      </c>
      <c r="H10" s="64">
        <v>0.52391219129753042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31" priority="2" operator="lessThan">
      <formula>0</formula>
    </cfRule>
  </conditionalFormatting>
  <conditionalFormatting sqref="H10 E10 E5:E7 H5:H7">
    <cfRule type="cellIs" dxfId="130" priority="3" operator="lessThan">
      <formula>0</formula>
    </cfRule>
  </conditionalFormatting>
  <conditionalFormatting sqref="E8 H8">
    <cfRule type="cellIs" dxfId="12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C26" sqref="C26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 t="s">
        <v>99</v>
      </c>
    </row>
    <row r="2" spans="2:15" ht="14.45" customHeight="1">
      <c r="B2" s="200" t="s">
        <v>29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</row>
    <row r="3" spans="2:15" ht="14.45" customHeight="1">
      <c r="B3" s="201" t="s">
        <v>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188" t="s">
        <v>0</v>
      </c>
      <c r="C5" s="188" t="s">
        <v>1</v>
      </c>
      <c r="D5" s="190" t="s">
        <v>100</v>
      </c>
      <c r="E5" s="191"/>
      <c r="F5" s="191"/>
      <c r="G5" s="191"/>
      <c r="H5" s="192"/>
      <c r="I5" s="191" t="s">
        <v>84</v>
      </c>
      <c r="J5" s="191"/>
      <c r="K5" s="190" t="s">
        <v>101</v>
      </c>
      <c r="L5" s="191"/>
      <c r="M5" s="191"/>
      <c r="N5" s="191"/>
      <c r="O5" s="192"/>
    </row>
    <row r="6" spans="2:15" ht="14.45" customHeight="1">
      <c r="B6" s="189"/>
      <c r="C6" s="189"/>
      <c r="D6" s="202" t="s">
        <v>102</v>
      </c>
      <c r="E6" s="203"/>
      <c r="F6" s="203"/>
      <c r="G6" s="203"/>
      <c r="H6" s="204"/>
      <c r="I6" s="203" t="s">
        <v>85</v>
      </c>
      <c r="J6" s="203"/>
      <c r="K6" s="202" t="s">
        <v>103</v>
      </c>
      <c r="L6" s="203"/>
      <c r="M6" s="203"/>
      <c r="N6" s="203"/>
      <c r="O6" s="204"/>
    </row>
    <row r="7" spans="2:15" ht="14.45" customHeight="1">
      <c r="B7" s="189"/>
      <c r="C7" s="189"/>
      <c r="D7" s="184">
        <v>2021</v>
      </c>
      <c r="E7" s="185"/>
      <c r="F7" s="193">
        <v>2020</v>
      </c>
      <c r="G7" s="193"/>
      <c r="H7" s="195" t="s">
        <v>32</v>
      </c>
      <c r="I7" s="197">
        <v>2021</v>
      </c>
      <c r="J7" s="184" t="s">
        <v>104</v>
      </c>
      <c r="K7" s="184">
        <v>2021</v>
      </c>
      <c r="L7" s="185"/>
      <c r="M7" s="193">
        <v>2020</v>
      </c>
      <c r="N7" s="185"/>
      <c r="O7" s="175" t="s">
        <v>32</v>
      </c>
    </row>
    <row r="8" spans="2:15" ht="14.45" customHeight="1">
      <c r="B8" s="176" t="s">
        <v>33</v>
      </c>
      <c r="C8" s="176" t="s">
        <v>34</v>
      </c>
      <c r="D8" s="186"/>
      <c r="E8" s="187"/>
      <c r="F8" s="194"/>
      <c r="G8" s="194"/>
      <c r="H8" s="196"/>
      <c r="I8" s="198"/>
      <c r="J8" s="199"/>
      <c r="K8" s="186"/>
      <c r="L8" s="187"/>
      <c r="M8" s="194"/>
      <c r="N8" s="187"/>
      <c r="O8" s="175"/>
    </row>
    <row r="9" spans="2:15" ht="14.25" customHeight="1">
      <c r="B9" s="176"/>
      <c r="C9" s="176"/>
      <c r="D9" s="157" t="s">
        <v>35</v>
      </c>
      <c r="E9" s="153" t="s">
        <v>2</v>
      </c>
      <c r="F9" s="156" t="s">
        <v>35</v>
      </c>
      <c r="G9" s="56" t="s">
        <v>2</v>
      </c>
      <c r="H9" s="178" t="s">
        <v>36</v>
      </c>
      <c r="I9" s="57" t="s">
        <v>35</v>
      </c>
      <c r="J9" s="180" t="s">
        <v>105</v>
      </c>
      <c r="K9" s="157" t="s">
        <v>35</v>
      </c>
      <c r="L9" s="55" t="s">
        <v>2</v>
      </c>
      <c r="M9" s="156" t="s">
        <v>35</v>
      </c>
      <c r="N9" s="55" t="s">
        <v>2</v>
      </c>
      <c r="O9" s="182" t="s">
        <v>36</v>
      </c>
    </row>
    <row r="10" spans="2:15" ht="14.45" customHeight="1">
      <c r="B10" s="177"/>
      <c r="C10" s="177"/>
      <c r="D10" s="154" t="s">
        <v>37</v>
      </c>
      <c r="E10" s="155" t="s">
        <v>38</v>
      </c>
      <c r="F10" s="53" t="s">
        <v>37</v>
      </c>
      <c r="G10" s="54" t="s">
        <v>38</v>
      </c>
      <c r="H10" s="179"/>
      <c r="I10" s="58" t="s">
        <v>37</v>
      </c>
      <c r="J10" s="181"/>
      <c r="K10" s="154" t="s">
        <v>37</v>
      </c>
      <c r="L10" s="155" t="s">
        <v>38</v>
      </c>
      <c r="M10" s="53" t="s">
        <v>37</v>
      </c>
      <c r="N10" s="155" t="s">
        <v>38</v>
      </c>
      <c r="O10" s="183"/>
    </row>
    <row r="11" spans="2:15" ht="14.45" customHeight="1">
      <c r="B11" s="66">
        <v>1</v>
      </c>
      <c r="C11" s="67" t="s">
        <v>3</v>
      </c>
      <c r="D11" s="68">
        <v>737</v>
      </c>
      <c r="E11" s="69">
        <v>0.22938064114534704</v>
      </c>
      <c r="F11" s="68">
        <v>322</v>
      </c>
      <c r="G11" s="70">
        <v>0.21409574468085107</v>
      </c>
      <c r="H11" s="71">
        <v>1.2888198757763973</v>
      </c>
      <c r="I11" s="72">
        <v>716</v>
      </c>
      <c r="J11" s="73">
        <v>2.9329608938547524E-2</v>
      </c>
      <c r="K11" s="68">
        <v>1815</v>
      </c>
      <c r="L11" s="69">
        <v>0.24303695768612749</v>
      </c>
      <c r="M11" s="68">
        <v>1077</v>
      </c>
      <c r="N11" s="70">
        <v>0.22866242038216561</v>
      </c>
      <c r="O11" s="71">
        <v>0.6852367688022285</v>
      </c>
    </row>
    <row r="12" spans="2:15" ht="14.45" customHeight="1">
      <c r="B12" s="74">
        <v>2</v>
      </c>
      <c r="C12" s="75" t="s">
        <v>13</v>
      </c>
      <c r="D12" s="76">
        <v>602</v>
      </c>
      <c r="E12" s="77">
        <v>0.18736383442265794</v>
      </c>
      <c r="F12" s="76">
        <v>244</v>
      </c>
      <c r="G12" s="88">
        <v>0.16223404255319149</v>
      </c>
      <c r="H12" s="79">
        <v>1.4672131147540983</v>
      </c>
      <c r="I12" s="100">
        <v>526</v>
      </c>
      <c r="J12" s="89">
        <v>0.14448669201520903</v>
      </c>
      <c r="K12" s="76">
        <v>1366</v>
      </c>
      <c r="L12" s="77">
        <v>0.18291376539903589</v>
      </c>
      <c r="M12" s="76">
        <v>768</v>
      </c>
      <c r="N12" s="88">
        <v>0.16305732484076432</v>
      </c>
      <c r="O12" s="79">
        <v>0.77864583333333326</v>
      </c>
    </row>
    <row r="13" spans="2:15" ht="14.45" customHeight="1">
      <c r="B13" s="74">
        <v>3</v>
      </c>
      <c r="C13" s="75" t="s">
        <v>11</v>
      </c>
      <c r="D13" s="76">
        <v>480</v>
      </c>
      <c r="E13" s="77">
        <v>0.14939309056956115</v>
      </c>
      <c r="F13" s="76">
        <v>324</v>
      </c>
      <c r="G13" s="88">
        <v>0.21542553191489361</v>
      </c>
      <c r="H13" s="79">
        <v>0.4814814814814814</v>
      </c>
      <c r="I13" s="100">
        <v>529</v>
      </c>
      <c r="J13" s="89">
        <v>-9.2627599243856329E-2</v>
      </c>
      <c r="K13" s="76">
        <v>1320</v>
      </c>
      <c r="L13" s="77">
        <v>0.17675415104445635</v>
      </c>
      <c r="M13" s="76">
        <v>852</v>
      </c>
      <c r="N13" s="88">
        <v>0.18089171974522292</v>
      </c>
      <c r="O13" s="79">
        <v>0.54929577464788726</v>
      </c>
    </row>
    <row r="14" spans="2:15" ht="14.45" customHeight="1">
      <c r="B14" s="74">
        <v>4</v>
      </c>
      <c r="C14" s="75" t="s">
        <v>12</v>
      </c>
      <c r="D14" s="76">
        <v>545</v>
      </c>
      <c r="E14" s="77">
        <v>0.16962340491752256</v>
      </c>
      <c r="F14" s="76">
        <v>187</v>
      </c>
      <c r="G14" s="88">
        <v>0.12433510638297872</v>
      </c>
      <c r="H14" s="79">
        <v>1.9144385026737969</v>
      </c>
      <c r="I14" s="100">
        <v>364</v>
      </c>
      <c r="J14" s="89">
        <v>0.49725274725274726</v>
      </c>
      <c r="K14" s="76">
        <v>1073</v>
      </c>
      <c r="L14" s="77">
        <v>0.14367970005356187</v>
      </c>
      <c r="M14" s="76">
        <v>625</v>
      </c>
      <c r="N14" s="88">
        <v>0.1326963906581741</v>
      </c>
      <c r="O14" s="79">
        <v>0.7168000000000001</v>
      </c>
    </row>
    <row r="15" spans="2:15" ht="14.45" customHeight="1">
      <c r="B15" s="74">
        <v>5</v>
      </c>
      <c r="C15" s="75" t="s">
        <v>4</v>
      </c>
      <c r="D15" s="76">
        <v>454</v>
      </c>
      <c r="E15" s="77">
        <v>0.1413009648303766</v>
      </c>
      <c r="F15" s="76">
        <v>229</v>
      </c>
      <c r="G15" s="78">
        <v>0.15226063829787234</v>
      </c>
      <c r="H15" s="79">
        <v>0.98253275109170302</v>
      </c>
      <c r="I15" s="80">
        <v>395</v>
      </c>
      <c r="J15" s="81">
        <v>0.14936708860759484</v>
      </c>
      <c r="K15" s="76">
        <v>1045</v>
      </c>
      <c r="L15" s="77">
        <v>0.13993036957686128</v>
      </c>
      <c r="M15" s="76">
        <v>777</v>
      </c>
      <c r="N15" s="78">
        <v>0.16496815286624203</v>
      </c>
      <c r="O15" s="79">
        <v>0.34491634491634482</v>
      </c>
    </row>
    <row r="16" spans="2:15" ht="14.45" customHeight="1">
      <c r="B16" s="74">
        <v>6</v>
      </c>
      <c r="C16" s="75" t="s">
        <v>15</v>
      </c>
      <c r="D16" s="76">
        <v>229</v>
      </c>
      <c r="E16" s="77">
        <v>7.1272953625894808E-2</v>
      </c>
      <c r="F16" s="76">
        <v>114</v>
      </c>
      <c r="G16" s="78">
        <v>7.5797872340425537E-2</v>
      </c>
      <c r="H16" s="79">
        <v>1.0087719298245612</v>
      </c>
      <c r="I16" s="80">
        <v>120</v>
      </c>
      <c r="J16" s="81">
        <v>0.90833333333333344</v>
      </c>
      <c r="K16" s="76">
        <v>458</v>
      </c>
      <c r="L16" s="77">
        <v>6.1328334226031067E-2</v>
      </c>
      <c r="M16" s="76">
        <v>325</v>
      </c>
      <c r="N16" s="78">
        <v>6.9002123142250529E-2</v>
      </c>
      <c r="O16" s="79">
        <v>0.40923076923076929</v>
      </c>
    </row>
    <row r="17" spans="2:15" ht="14.45" customHeight="1">
      <c r="B17" s="74">
        <v>7</v>
      </c>
      <c r="C17" s="75" t="s">
        <v>14</v>
      </c>
      <c r="D17" s="76">
        <v>134</v>
      </c>
      <c r="E17" s="77">
        <v>4.1705571117335825E-2</v>
      </c>
      <c r="F17" s="76">
        <v>63</v>
      </c>
      <c r="G17" s="88">
        <v>4.1888297872340427E-2</v>
      </c>
      <c r="H17" s="79">
        <v>1.126984126984127</v>
      </c>
      <c r="I17" s="100">
        <v>83</v>
      </c>
      <c r="J17" s="89">
        <v>0.6144578313253013</v>
      </c>
      <c r="K17" s="76">
        <v>288</v>
      </c>
      <c r="L17" s="77">
        <v>3.8564542046063202E-2</v>
      </c>
      <c r="M17" s="76">
        <v>223</v>
      </c>
      <c r="N17" s="88">
        <v>4.7346072186836521E-2</v>
      </c>
      <c r="O17" s="79">
        <v>0.29147982062780264</v>
      </c>
    </row>
    <row r="18" spans="2:15">
      <c r="B18" s="173" t="s">
        <v>73</v>
      </c>
      <c r="C18" s="174"/>
      <c r="D18" s="49">
        <f>SUM(D11:D17)</f>
        <v>3181</v>
      </c>
      <c r="E18" s="48">
        <f>D18/D20</f>
        <v>0.99004046062869588</v>
      </c>
      <c r="F18" s="30">
        <f>SUM(F11:F17)</f>
        <v>1483</v>
      </c>
      <c r="G18" s="48">
        <f>F18/F20</f>
        <v>0.98603723404255317</v>
      </c>
      <c r="H18" s="47">
        <f>D18/F18-1</f>
        <v>1.1449763991908295</v>
      </c>
      <c r="I18" s="30">
        <f>SUM(I11:I17)</f>
        <v>2733</v>
      </c>
      <c r="J18" s="32">
        <f>D18/I18-1</f>
        <v>0.16392242956458114</v>
      </c>
      <c r="K18" s="30">
        <f>SUM(K11:K17)</f>
        <v>7365</v>
      </c>
      <c r="L18" s="48">
        <f>K18/K20</f>
        <v>0.98620782003213714</v>
      </c>
      <c r="M18" s="30">
        <f>SUM(M11:M17)</f>
        <v>4647</v>
      </c>
      <c r="N18" s="48">
        <f>M18/M20</f>
        <v>0.98662420382165605</v>
      </c>
      <c r="O18" s="47">
        <f>K18/M18-1</f>
        <v>0.5848934796642995</v>
      </c>
    </row>
    <row r="19" spans="2:15">
      <c r="B19" s="173" t="s">
        <v>39</v>
      </c>
      <c r="C19" s="174"/>
      <c r="D19" s="30">
        <f>D20-D18</f>
        <v>32</v>
      </c>
      <c r="E19" s="48">
        <f>D19/D20</f>
        <v>9.9595393713040777E-3</v>
      </c>
      <c r="F19" s="30">
        <f>F20-F18</f>
        <v>21</v>
      </c>
      <c r="G19" s="48">
        <f>F19/F20</f>
        <v>1.3962765957446808E-2</v>
      </c>
      <c r="H19" s="47">
        <f>D19/F19-1</f>
        <v>0.52380952380952372</v>
      </c>
      <c r="I19" s="30">
        <f>I20-I18</f>
        <v>37</v>
      </c>
      <c r="J19" s="32">
        <f>D19/I19-1</f>
        <v>-0.13513513513513509</v>
      </c>
      <c r="K19" s="30">
        <f>K20-K18</f>
        <v>103</v>
      </c>
      <c r="L19" s="48">
        <f>K19/K20</f>
        <v>1.3792179967862882E-2</v>
      </c>
      <c r="M19" s="30">
        <f>M20-M18</f>
        <v>63</v>
      </c>
      <c r="N19" s="48">
        <f>M19/M20</f>
        <v>1.337579617834395E-2</v>
      </c>
      <c r="O19" s="47">
        <f>K19/M19-1</f>
        <v>0.63492063492063489</v>
      </c>
    </row>
    <row r="20" spans="2:15">
      <c r="B20" s="171" t="s">
        <v>40</v>
      </c>
      <c r="C20" s="172"/>
      <c r="D20" s="50">
        <v>3213</v>
      </c>
      <c r="E20" s="82">
        <v>1</v>
      </c>
      <c r="F20" s="50">
        <v>1504</v>
      </c>
      <c r="G20" s="83">
        <v>1</v>
      </c>
      <c r="H20" s="45">
        <v>1.1363031914893615</v>
      </c>
      <c r="I20" s="51">
        <v>2770</v>
      </c>
      <c r="J20" s="46">
        <v>0.15992779783393507</v>
      </c>
      <c r="K20" s="50">
        <v>7468</v>
      </c>
      <c r="L20" s="82">
        <v>1</v>
      </c>
      <c r="M20" s="50">
        <v>4710</v>
      </c>
      <c r="N20" s="83">
        <v>1</v>
      </c>
      <c r="O20" s="45">
        <v>0.58556263269639075</v>
      </c>
    </row>
    <row r="21" spans="2:15">
      <c r="B21" s="52" t="s">
        <v>53</v>
      </c>
    </row>
    <row r="22" spans="2:15">
      <c r="B22" s="144" t="s">
        <v>88</v>
      </c>
    </row>
    <row r="23" spans="2:15">
      <c r="B23" s="147" t="s">
        <v>89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8" priority="93" operator="lessThan">
      <formula>0</formula>
    </cfRule>
  </conditionalFormatting>
  <conditionalFormatting sqref="H19">
    <cfRule type="cellIs" dxfId="127" priority="94" operator="lessThan">
      <formula>0</formula>
    </cfRule>
  </conditionalFormatting>
  <conditionalFormatting sqref="J18:J19">
    <cfRule type="cellIs" dxfId="126" priority="92" operator="lessThan">
      <formula>0</formula>
    </cfRule>
  </conditionalFormatting>
  <conditionalFormatting sqref="O19">
    <cfRule type="cellIs" dxfId="125" priority="91" operator="lessThan">
      <formula>0</formula>
    </cfRule>
  </conditionalFormatting>
  <conditionalFormatting sqref="O18">
    <cfRule type="cellIs" dxfId="124" priority="90" operator="lessThan">
      <formula>0</formula>
    </cfRule>
  </conditionalFormatting>
  <conditionalFormatting sqref="O20 J20 H20">
    <cfRule type="cellIs" dxfId="123" priority="13" operator="lessThan">
      <formula>0</formula>
    </cfRule>
  </conditionalFormatting>
  <conditionalFormatting sqref="H11:H15 J11:J15 O11:O15">
    <cfRule type="cellIs" dxfId="122" priority="6" operator="lessThan">
      <formula>0</formula>
    </cfRule>
  </conditionalFormatting>
  <conditionalFormatting sqref="H16:H17 J16:J17 O16:O17">
    <cfRule type="cellIs" dxfId="121" priority="5" operator="lessThan">
      <formula>0</formula>
    </cfRule>
  </conditionalFormatting>
  <conditionalFormatting sqref="D11:E17 G11:J17 L11:L17 N11:O17">
    <cfRule type="cellIs" dxfId="120" priority="4" operator="equal">
      <formula>0</formula>
    </cfRule>
  </conditionalFormatting>
  <conditionalFormatting sqref="F11:F17">
    <cfRule type="cellIs" dxfId="119" priority="3" operator="equal">
      <formula>0</formula>
    </cfRule>
  </conditionalFormatting>
  <conditionalFormatting sqref="K11:K17">
    <cfRule type="cellIs" dxfId="118" priority="2" operator="equal">
      <formula>0</formula>
    </cfRule>
  </conditionalFormatting>
  <conditionalFormatting sqref="M11:M17">
    <cfRule type="cellIs" dxfId="11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>
      <selection activeCell="Q4" sqref="Q4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44292</v>
      </c>
    </row>
    <row r="2" spans="2:15" ht="14.45" customHeight="1">
      <c r="B2" s="200" t="s">
        <v>29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4"/>
    </row>
    <row r="3" spans="2:15" ht="14.45" customHeight="1">
      <c r="B3" s="201" t="s">
        <v>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9" t="s">
        <v>46</v>
      </c>
    </row>
    <row r="4" spans="2:15" ht="14.45" customHeight="1">
      <c r="B4" s="188" t="s">
        <v>31</v>
      </c>
      <c r="C4" s="188" t="s">
        <v>1</v>
      </c>
      <c r="D4" s="190" t="s">
        <v>100</v>
      </c>
      <c r="E4" s="191"/>
      <c r="F4" s="191"/>
      <c r="G4" s="191"/>
      <c r="H4" s="192"/>
      <c r="I4" s="191" t="s">
        <v>84</v>
      </c>
      <c r="J4" s="191"/>
      <c r="K4" s="190" t="s">
        <v>101</v>
      </c>
      <c r="L4" s="191"/>
      <c r="M4" s="191"/>
      <c r="N4" s="191"/>
      <c r="O4" s="192"/>
    </row>
    <row r="5" spans="2:15" ht="14.45" customHeight="1">
      <c r="B5" s="189"/>
      <c r="C5" s="189"/>
      <c r="D5" s="202" t="s">
        <v>102</v>
      </c>
      <c r="E5" s="203"/>
      <c r="F5" s="203"/>
      <c r="G5" s="203"/>
      <c r="H5" s="204"/>
      <c r="I5" s="203" t="s">
        <v>85</v>
      </c>
      <c r="J5" s="203"/>
      <c r="K5" s="202" t="s">
        <v>103</v>
      </c>
      <c r="L5" s="203"/>
      <c r="M5" s="203"/>
      <c r="N5" s="203"/>
      <c r="O5" s="204"/>
    </row>
    <row r="6" spans="2:15" ht="14.45" customHeight="1">
      <c r="B6" s="189"/>
      <c r="C6" s="205"/>
      <c r="D6" s="184">
        <v>2021</v>
      </c>
      <c r="E6" s="185"/>
      <c r="F6" s="193">
        <v>2020</v>
      </c>
      <c r="G6" s="193"/>
      <c r="H6" s="195" t="s">
        <v>32</v>
      </c>
      <c r="I6" s="197">
        <v>2021</v>
      </c>
      <c r="J6" s="184" t="s">
        <v>104</v>
      </c>
      <c r="K6" s="184">
        <v>2021</v>
      </c>
      <c r="L6" s="185"/>
      <c r="M6" s="193">
        <v>2020</v>
      </c>
      <c r="N6" s="185"/>
      <c r="O6" s="175" t="s">
        <v>32</v>
      </c>
    </row>
    <row r="7" spans="2:15" ht="14.45" customHeight="1">
      <c r="B7" s="176" t="s">
        <v>31</v>
      </c>
      <c r="C7" s="206" t="s">
        <v>34</v>
      </c>
      <c r="D7" s="186"/>
      <c r="E7" s="187"/>
      <c r="F7" s="194"/>
      <c r="G7" s="194"/>
      <c r="H7" s="196"/>
      <c r="I7" s="198"/>
      <c r="J7" s="199"/>
      <c r="K7" s="186"/>
      <c r="L7" s="187"/>
      <c r="M7" s="194"/>
      <c r="N7" s="187"/>
      <c r="O7" s="175"/>
    </row>
    <row r="8" spans="2:15" ht="14.45" customHeight="1">
      <c r="B8" s="176"/>
      <c r="C8" s="206"/>
      <c r="D8" s="157" t="s">
        <v>35</v>
      </c>
      <c r="E8" s="153" t="s">
        <v>2</v>
      </c>
      <c r="F8" s="156" t="s">
        <v>35</v>
      </c>
      <c r="G8" s="56" t="s">
        <v>2</v>
      </c>
      <c r="H8" s="178" t="s">
        <v>36</v>
      </c>
      <c r="I8" s="57" t="s">
        <v>35</v>
      </c>
      <c r="J8" s="180" t="s">
        <v>105</v>
      </c>
      <c r="K8" s="157" t="s">
        <v>35</v>
      </c>
      <c r="L8" s="55" t="s">
        <v>2</v>
      </c>
      <c r="M8" s="156" t="s">
        <v>35</v>
      </c>
      <c r="N8" s="55" t="s">
        <v>2</v>
      </c>
      <c r="O8" s="182" t="s">
        <v>36</v>
      </c>
    </row>
    <row r="9" spans="2:15" ht="14.45" customHeight="1">
      <c r="B9" s="177"/>
      <c r="C9" s="207"/>
      <c r="D9" s="154" t="s">
        <v>37</v>
      </c>
      <c r="E9" s="155" t="s">
        <v>38</v>
      </c>
      <c r="F9" s="53" t="s">
        <v>37</v>
      </c>
      <c r="G9" s="54" t="s">
        <v>38</v>
      </c>
      <c r="H9" s="179"/>
      <c r="I9" s="58" t="s">
        <v>37</v>
      </c>
      <c r="J9" s="181"/>
      <c r="K9" s="154" t="s">
        <v>37</v>
      </c>
      <c r="L9" s="155" t="s">
        <v>38</v>
      </c>
      <c r="M9" s="53" t="s">
        <v>37</v>
      </c>
      <c r="N9" s="155" t="s">
        <v>38</v>
      </c>
      <c r="O9" s="183"/>
    </row>
    <row r="10" spans="2:15" ht="14.45" customHeight="1">
      <c r="B10" s="74"/>
      <c r="C10" s="67" t="s">
        <v>15</v>
      </c>
      <c r="D10" s="84">
        <v>82</v>
      </c>
      <c r="E10" s="69">
        <v>0.37104072398190047</v>
      </c>
      <c r="F10" s="85">
        <v>80</v>
      </c>
      <c r="G10" s="70">
        <v>0.42780748663101603</v>
      </c>
      <c r="H10" s="71">
        <v>2.4999999999999911E-2</v>
      </c>
      <c r="I10" s="85">
        <v>59</v>
      </c>
      <c r="J10" s="73">
        <v>0.38983050847457634</v>
      </c>
      <c r="K10" s="84">
        <v>211</v>
      </c>
      <c r="L10" s="69">
        <v>0.40812379110251451</v>
      </c>
      <c r="M10" s="85">
        <v>206</v>
      </c>
      <c r="N10" s="70">
        <v>0.46085011185682329</v>
      </c>
      <c r="O10" s="71">
        <v>2.4271844660194164E-2</v>
      </c>
    </row>
    <row r="11" spans="2:15" ht="14.45" customHeight="1">
      <c r="B11" s="74"/>
      <c r="C11" s="75" t="s">
        <v>12</v>
      </c>
      <c r="D11" s="86">
        <v>70</v>
      </c>
      <c r="E11" s="77">
        <v>0.31674208144796379</v>
      </c>
      <c r="F11" s="87">
        <v>39</v>
      </c>
      <c r="G11" s="88">
        <v>0.20855614973262032</v>
      </c>
      <c r="H11" s="79">
        <v>0.79487179487179493</v>
      </c>
      <c r="I11" s="87">
        <v>40</v>
      </c>
      <c r="J11" s="89">
        <v>0.75</v>
      </c>
      <c r="K11" s="86">
        <v>127</v>
      </c>
      <c r="L11" s="77">
        <v>0.24564796905222436</v>
      </c>
      <c r="M11" s="87">
        <v>88</v>
      </c>
      <c r="N11" s="88">
        <v>0.19686800894854586</v>
      </c>
      <c r="O11" s="79">
        <v>0.44318181818181812</v>
      </c>
    </row>
    <row r="12" spans="2:15" ht="14.45" customHeight="1">
      <c r="B12" s="74"/>
      <c r="C12" s="75" t="s">
        <v>4</v>
      </c>
      <c r="D12" s="86">
        <v>51</v>
      </c>
      <c r="E12" s="77">
        <v>0.23076923076923078</v>
      </c>
      <c r="F12" s="87">
        <v>35</v>
      </c>
      <c r="G12" s="88">
        <v>0.18716577540106952</v>
      </c>
      <c r="H12" s="79">
        <v>0.45714285714285707</v>
      </c>
      <c r="I12" s="87">
        <v>30</v>
      </c>
      <c r="J12" s="89">
        <v>0.7</v>
      </c>
      <c r="K12" s="86">
        <v>108</v>
      </c>
      <c r="L12" s="77">
        <v>0.20889748549323017</v>
      </c>
      <c r="M12" s="87">
        <v>86</v>
      </c>
      <c r="N12" s="88">
        <v>0.19239373601789708</v>
      </c>
      <c r="O12" s="79">
        <v>0.2558139534883721</v>
      </c>
    </row>
    <row r="13" spans="2:15" ht="14.45" customHeight="1">
      <c r="B13" s="74"/>
      <c r="C13" s="75" t="s">
        <v>51</v>
      </c>
      <c r="D13" s="86">
        <v>5</v>
      </c>
      <c r="E13" s="77">
        <v>2.2624434389140271E-2</v>
      </c>
      <c r="F13" s="87">
        <v>7</v>
      </c>
      <c r="G13" s="88">
        <v>3.7433155080213901E-2</v>
      </c>
      <c r="H13" s="79">
        <v>-0.2857142857142857</v>
      </c>
      <c r="I13" s="87">
        <v>10</v>
      </c>
      <c r="J13" s="89">
        <v>-0.5</v>
      </c>
      <c r="K13" s="86">
        <v>20</v>
      </c>
      <c r="L13" s="77">
        <v>3.8684719535783368E-2</v>
      </c>
      <c r="M13" s="87">
        <v>16</v>
      </c>
      <c r="N13" s="88">
        <v>3.5794183445190156E-2</v>
      </c>
      <c r="O13" s="79">
        <v>0.25</v>
      </c>
    </row>
    <row r="14" spans="2:15" ht="14.45" customHeight="1">
      <c r="B14" s="116"/>
      <c r="C14" s="75" t="s">
        <v>3</v>
      </c>
      <c r="D14" s="86">
        <v>4</v>
      </c>
      <c r="E14" s="77">
        <v>1.8099547511312219E-2</v>
      </c>
      <c r="F14" s="87">
        <v>20</v>
      </c>
      <c r="G14" s="88">
        <v>0.10695187165775401</v>
      </c>
      <c r="H14" s="79">
        <v>-0.8</v>
      </c>
      <c r="I14" s="87">
        <v>11</v>
      </c>
      <c r="J14" s="89">
        <v>-0.63636363636363635</v>
      </c>
      <c r="K14" s="86">
        <v>19</v>
      </c>
      <c r="L14" s="77">
        <v>3.6750483558994199E-2</v>
      </c>
      <c r="M14" s="87">
        <v>34</v>
      </c>
      <c r="N14" s="88">
        <v>7.6062639821029079E-2</v>
      </c>
      <c r="O14" s="79">
        <v>-0.44117647058823528</v>
      </c>
    </row>
    <row r="15" spans="2:15" ht="14.45" customHeight="1">
      <c r="B15" s="74"/>
      <c r="C15" s="75" t="s">
        <v>14</v>
      </c>
      <c r="D15" s="86">
        <v>3</v>
      </c>
      <c r="E15" s="77">
        <v>1.3574660633484163E-2</v>
      </c>
      <c r="F15" s="87">
        <v>0</v>
      </c>
      <c r="G15" s="88">
        <v>0</v>
      </c>
      <c r="H15" s="79"/>
      <c r="I15" s="87">
        <v>2</v>
      </c>
      <c r="J15" s="89">
        <v>0.5</v>
      </c>
      <c r="K15" s="86">
        <v>9</v>
      </c>
      <c r="L15" s="77">
        <v>1.7408123791102514E-2</v>
      </c>
      <c r="M15" s="87">
        <v>3</v>
      </c>
      <c r="N15" s="88">
        <v>6.7114093959731542E-3</v>
      </c>
      <c r="O15" s="79">
        <v>2</v>
      </c>
    </row>
    <row r="16" spans="2:15" ht="14.45" customHeight="1">
      <c r="B16" s="74"/>
      <c r="C16" s="75" t="s">
        <v>87</v>
      </c>
      <c r="D16" s="86">
        <v>2</v>
      </c>
      <c r="E16" s="77">
        <v>9.0497737556561094E-3</v>
      </c>
      <c r="F16" s="87">
        <v>1</v>
      </c>
      <c r="G16" s="88">
        <v>5.3475935828877002E-3</v>
      </c>
      <c r="H16" s="79">
        <v>1</v>
      </c>
      <c r="I16" s="87">
        <v>2</v>
      </c>
      <c r="J16" s="89">
        <v>0</v>
      </c>
      <c r="K16" s="86">
        <v>6</v>
      </c>
      <c r="L16" s="77">
        <v>1.160541586073501E-2</v>
      </c>
      <c r="M16" s="87">
        <v>5</v>
      </c>
      <c r="N16" s="88">
        <v>1.1185682326621925E-2</v>
      </c>
      <c r="O16" s="79">
        <v>0.19999999999999996</v>
      </c>
    </row>
    <row r="17" spans="2:15" ht="14.45" customHeight="1">
      <c r="B17" s="133"/>
      <c r="C17" s="90" t="s">
        <v>39</v>
      </c>
      <c r="D17" s="91">
        <v>4</v>
      </c>
      <c r="E17" s="92">
        <v>1.8099547511312219E-2</v>
      </c>
      <c r="F17" s="91">
        <v>5</v>
      </c>
      <c r="G17" s="92">
        <v>2.6737967914438502E-2</v>
      </c>
      <c r="H17" s="93">
        <v>-0.19999999999999996</v>
      </c>
      <c r="I17" s="91">
        <v>10</v>
      </c>
      <c r="J17" s="92">
        <v>6.1728395061728392E-2</v>
      </c>
      <c r="K17" s="91">
        <v>17</v>
      </c>
      <c r="L17" s="92">
        <v>3.2882011605415859E-2</v>
      </c>
      <c r="M17" s="91">
        <v>9</v>
      </c>
      <c r="N17" s="92">
        <v>2.0134228187919462E-2</v>
      </c>
      <c r="O17" s="94">
        <v>0.88888888888888884</v>
      </c>
    </row>
    <row r="18" spans="2:15" ht="14.45" customHeight="1">
      <c r="B18" s="26" t="s">
        <v>5</v>
      </c>
      <c r="C18" s="95" t="s">
        <v>40</v>
      </c>
      <c r="D18" s="96">
        <v>221</v>
      </c>
      <c r="E18" s="18">
        <v>1</v>
      </c>
      <c r="F18" s="96">
        <v>187</v>
      </c>
      <c r="G18" s="18">
        <v>1</v>
      </c>
      <c r="H18" s="19">
        <v>0.18181818181818188</v>
      </c>
      <c r="I18" s="96">
        <v>162</v>
      </c>
      <c r="J18" s="20">
        <v>0.36419753086419759</v>
      </c>
      <c r="K18" s="96">
        <v>517</v>
      </c>
      <c r="L18" s="18">
        <v>1.0000000000000002</v>
      </c>
      <c r="M18" s="96">
        <v>447</v>
      </c>
      <c r="N18" s="20">
        <v>1</v>
      </c>
      <c r="O18" s="22">
        <v>0.15659955257270686</v>
      </c>
    </row>
    <row r="19" spans="2:15" ht="14.45" customHeight="1">
      <c r="B19" s="74"/>
      <c r="C19" s="67" t="s">
        <v>3</v>
      </c>
      <c r="D19" s="84">
        <v>733</v>
      </c>
      <c r="E19" s="69">
        <v>0.24506853895018388</v>
      </c>
      <c r="F19" s="85">
        <v>301</v>
      </c>
      <c r="G19" s="70">
        <v>0.22872340425531915</v>
      </c>
      <c r="H19" s="71">
        <v>1.4352159468438539</v>
      </c>
      <c r="I19" s="85">
        <v>705</v>
      </c>
      <c r="J19" s="73">
        <v>3.9716312056737646E-2</v>
      </c>
      <c r="K19" s="84">
        <v>1796</v>
      </c>
      <c r="L19" s="69">
        <v>0.25916305916305915</v>
      </c>
      <c r="M19" s="85">
        <v>1040</v>
      </c>
      <c r="N19" s="70">
        <v>0.244246124941287</v>
      </c>
      <c r="O19" s="71">
        <v>0.72692307692307701</v>
      </c>
    </row>
    <row r="20" spans="2:15" ht="14.45" customHeight="1">
      <c r="B20" s="74"/>
      <c r="C20" s="75" t="s">
        <v>13</v>
      </c>
      <c r="D20" s="86">
        <v>602</v>
      </c>
      <c r="E20" s="77">
        <v>0.20127047810096957</v>
      </c>
      <c r="F20" s="87">
        <v>244</v>
      </c>
      <c r="G20" s="88">
        <v>0.18541033434650456</v>
      </c>
      <c r="H20" s="79">
        <v>1.4672131147540983</v>
      </c>
      <c r="I20" s="87">
        <v>526</v>
      </c>
      <c r="J20" s="89">
        <v>0.14448669201520903</v>
      </c>
      <c r="K20" s="86">
        <v>1366</v>
      </c>
      <c r="L20" s="77">
        <v>0.1971139971139971</v>
      </c>
      <c r="M20" s="87">
        <v>768</v>
      </c>
      <c r="N20" s="88">
        <v>0.18036636918741192</v>
      </c>
      <c r="O20" s="79">
        <v>0.77864583333333326</v>
      </c>
    </row>
    <row r="21" spans="2:15" ht="14.45" customHeight="1">
      <c r="B21" s="74"/>
      <c r="C21" s="75" t="s">
        <v>11</v>
      </c>
      <c r="D21" s="86">
        <v>479</v>
      </c>
      <c r="E21" s="77">
        <v>0.16014710799063858</v>
      </c>
      <c r="F21" s="87">
        <v>324</v>
      </c>
      <c r="G21" s="88">
        <v>0.24620060790273557</v>
      </c>
      <c r="H21" s="79">
        <v>0.47839506172839497</v>
      </c>
      <c r="I21" s="87">
        <v>528</v>
      </c>
      <c r="J21" s="89">
        <v>-9.2803030303030276E-2</v>
      </c>
      <c r="K21" s="86">
        <v>1318</v>
      </c>
      <c r="L21" s="77">
        <v>0.19018759018759018</v>
      </c>
      <c r="M21" s="87">
        <v>852</v>
      </c>
      <c r="N21" s="88">
        <v>0.2000939408172851</v>
      </c>
      <c r="O21" s="79">
        <v>0.54694835680751175</v>
      </c>
    </row>
    <row r="22" spans="2:15" ht="14.45" customHeight="1">
      <c r="B22" s="74"/>
      <c r="C22" s="75" t="s">
        <v>12</v>
      </c>
      <c r="D22" s="86">
        <v>475</v>
      </c>
      <c r="E22" s="77">
        <v>0.15880976262119692</v>
      </c>
      <c r="F22" s="87">
        <v>148</v>
      </c>
      <c r="G22" s="88">
        <v>0.11246200607902736</v>
      </c>
      <c r="H22" s="79">
        <v>2.2094594594594597</v>
      </c>
      <c r="I22" s="87">
        <v>324</v>
      </c>
      <c r="J22" s="89">
        <v>0.46604938271604945</v>
      </c>
      <c r="K22" s="86">
        <v>946</v>
      </c>
      <c r="L22" s="77">
        <v>0.13650793650793649</v>
      </c>
      <c r="M22" s="87">
        <v>537</v>
      </c>
      <c r="N22" s="88">
        <v>0.12611554720526069</v>
      </c>
      <c r="O22" s="79">
        <v>0.76163873370577284</v>
      </c>
    </row>
    <row r="23" spans="2:15" ht="14.45" customHeight="1">
      <c r="B23" s="116"/>
      <c r="C23" s="75" t="s">
        <v>4</v>
      </c>
      <c r="D23" s="86">
        <v>402</v>
      </c>
      <c r="E23" s="77">
        <v>0.13440320962888666</v>
      </c>
      <c r="F23" s="87">
        <v>194</v>
      </c>
      <c r="G23" s="88">
        <v>0.14741641337386019</v>
      </c>
      <c r="H23" s="79">
        <v>1.0721649484536084</v>
      </c>
      <c r="I23" s="87">
        <v>346</v>
      </c>
      <c r="J23" s="89">
        <v>0.16184971098265888</v>
      </c>
      <c r="K23" s="86">
        <v>917</v>
      </c>
      <c r="L23" s="77">
        <v>0.13232323232323231</v>
      </c>
      <c r="M23" s="87">
        <v>691</v>
      </c>
      <c r="N23" s="88">
        <v>0.16228276186002819</v>
      </c>
      <c r="O23" s="79">
        <v>0.32706222865412449</v>
      </c>
    </row>
    <row r="24" spans="2:15" ht="14.45" customHeight="1">
      <c r="B24" s="74"/>
      <c r="C24" s="75" t="s">
        <v>14</v>
      </c>
      <c r="D24" s="86">
        <v>131</v>
      </c>
      <c r="E24" s="77">
        <v>4.379806084921431E-2</v>
      </c>
      <c r="F24" s="87">
        <v>63</v>
      </c>
      <c r="G24" s="88">
        <v>4.7872340425531915E-2</v>
      </c>
      <c r="H24" s="79">
        <v>1.0793650793650795</v>
      </c>
      <c r="I24" s="87">
        <v>80</v>
      </c>
      <c r="J24" s="89">
        <v>0.63749999999999996</v>
      </c>
      <c r="K24" s="86">
        <v>278</v>
      </c>
      <c r="L24" s="77">
        <v>4.0115440115440118E-2</v>
      </c>
      <c r="M24" s="87">
        <v>220</v>
      </c>
      <c r="N24" s="88">
        <v>5.1667449506810709E-2</v>
      </c>
      <c r="O24" s="79">
        <v>0.26363636363636367</v>
      </c>
    </row>
    <row r="25" spans="2:15" ht="14.45" customHeight="1">
      <c r="B25" s="74"/>
      <c r="C25" s="75" t="s">
        <v>15</v>
      </c>
      <c r="D25" s="86">
        <v>147</v>
      </c>
      <c r="E25" s="77">
        <v>4.9147442326980942E-2</v>
      </c>
      <c r="F25" s="87">
        <v>34</v>
      </c>
      <c r="G25" s="88">
        <v>2.5835866261398176E-2</v>
      </c>
      <c r="H25" s="79">
        <v>3.3235294117647056</v>
      </c>
      <c r="I25" s="87">
        <v>61</v>
      </c>
      <c r="J25" s="89">
        <v>1.4098360655737703</v>
      </c>
      <c r="K25" s="86">
        <v>247</v>
      </c>
      <c r="L25" s="77">
        <v>3.5642135642135642E-2</v>
      </c>
      <c r="M25" s="87">
        <v>118</v>
      </c>
      <c r="N25" s="88">
        <v>2.7712541099107563E-2</v>
      </c>
      <c r="O25" s="79">
        <v>1.093220338983051</v>
      </c>
    </row>
    <row r="26" spans="2:15" ht="14.45" customHeight="1">
      <c r="B26" s="74"/>
      <c r="C26" s="75" t="s">
        <v>75</v>
      </c>
      <c r="D26" s="86">
        <v>22</v>
      </c>
      <c r="E26" s="77">
        <v>7.3553995319291209E-3</v>
      </c>
      <c r="F26" s="87">
        <v>2</v>
      </c>
      <c r="G26" s="88">
        <v>1.5197568389057751E-3</v>
      </c>
      <c r="H26" s="79">
        <v>10</v>
      </c>
      <c r="I26" s="87">
        <v>17</v>
      </c>
      <c r="J26" s="89">
        <v>0.29411764705882359</v>
      </c>
      <c r="K26" s="86">
        <v>59</v>
      </c>
      <c r="L26" s="77">
        <v>8.5137085137085133E-3</v>
      </c>
      <c r="M26" s="87">
        <v>14</v>
      </c>
      <c r="N26" s="88">
        <v>3.2879286049788633E-3</v>
      </c>
      <c r="O26" s="79">
        <v>3.2142857142857144</v>
      </c>
    </row>
    <row r="27" spans="2:15" ht="14.45" customHeight="1">
      <c r="B27" s="133"/>
      <c r="C27" s="90" t="s">
        <v>39</v>
      </c>
      <c r="D27" s="91">
        <v>0</v>
      </c>
      <c r="E27" s="92">
        <v>0</v>
      </c>
      <c r="F27" s="91">
        <v>6</v>
      </c>
      <c r="G27" s="97">
        <v>4.559270516717325E-3</v>
      </c>
      <c r="H27" s="93">
        <v>-1</v>
      </c>
      <c r="I27" s="91">
        <v>1</v>
      </c>
      <c r="J27" s="98">
        <v>-1</v>
      </c>
      <c r="K27" s="91">
        <v>3</v>
      </c>
      <c r="L27" s="97">
        <v>4.329004329004329E-4</v>
      </c>
      <c r="M27" s="91">
        <v>18</v>
      </c>
      <c r="N27" s="97">
        <v>4.227336777829967E-3</v>
      </c>
      <c r="O27" s="94">
        <v>-0.83333333333333337</v>
      </c>
    </row>
    <row r="28" spans="2:15" ht="14.45" customHeight="1">
      <c r="B28" s="25" t="s">
        <v>6</v>
      </c>
      <c r="C28" s="95" t="s">
        <v>40</v>
      </c>
      <c r="D28" s="38">
        <v>2991</v>
      </c>
      <c r="E28" s="18">
        <v>1</v>
      </c>
      <c r="F28" s="38">
        <v>1316</v>
      </c>
      <c r="G28" s="18">
        <v>1</v>
      </c>
      <c r="H28" s="19">
        <v>1.2727963525835868</v>
      </c>
      <c r="I28" s="38">
        <v>2588</v>
      </c>
      <c r="J28" s="20">
        <v>0.15571870170015445</v>
      </c>
      <c r="K28" s="38">
        <v>6930</v>
      </c>
      <c r="L28" s="18">
        <v>0.99999999999999989</v>
      </c>
      <c r="M28" s="38">
        <v>4258</v>
      </c>
      <c r="N28" s="20">
        <v>1.0000000000000002</v>
      </c>
      <c r="O28" s="22">
        <v>0.62752465946453739</v>
      </c>
    </row>
    <row r="29" spans="2:15" ht="14.45" customHeight="1">
      <c r="B29" s="25" t="s">
        <v>62</v>
      </c>
      <c r="C29" s="95" t="s">
        <v>40</v>
      </c>
      <c r="D29" s="96">
        <v>1</v>
      </c>
      <c r="E29" s="18">
        <v>1</v>
      </c>
      <c r="F29" s="96">
        <v>1</v>
      </c>
      <c r="G29" s="18">
        <v>1</v>
      </c>
      <c r="H29" s="19">
        <v>0</v>
      </c>
      <c r="I29" s="96">
        <v>20</v>
      </c>
      <c r="J29" s="20">
        <v>-0.95</v>
      </c>
      <c r="K29" s="96">
        <v>21</v>
      </c>
      <c r="L29" s="18">
        <v>1</v>
      </c>
      <c r="M29" s="96">
        <v>5</v>
      </c>
      <c r="N29" s="20">
        <v>1</v>
      </c>
      <c r="O29" s="22">
        <v>3.2</v>
      </c>
    </row>
    <row r="30" spans="2:15" ht="14.45" customHeight="1">
      <c r="B30" s="26"/>
      <c r="C30" s="99" t="s">
        <v>40</v>
      </c>
      <c r="D30" s="39">
        <v>3213</v>
      </c>
      <c r="E30" s="13">
        <v>1</v>
      </c>
      <c r="F30" s="39">
        <v>1504</v>
      </c>
      <c r="G30" s="13">
        <v>1</v>
      </c>
      <c r="H30" s="14">
        <v>1.1363031914893615</v>
      </c>
      <c r="I30" s="39">
        <v>2770</v>
      </c>
      <c r="J30" s="15">
        <v>0.15992779783393507</v>
      </c>
      <c r="K30" s="39">
        <v>7468</v>
      </c>
      <c r="L30" s="13">
        <v>1</v>
      </c>
      <c r="M30" s="39">
        <v>4710</v>
      </c>
      <c r="N30" s="13">
        <v>1</v>
      </c>
      <c r="O30" s="23">
        <v>0.58556263269639075</v>
      </c>
    </row>
    <row r="31" spans="2:15" ht="14.45" customHeight="1">
      <c r="B31" s="144" t="s">
        <v>88</v>
      </c>
      <c r="C31" s="146"/>
      <c r="D31" s="144"/>
      <c r="E31" s="144"/>
      <c r="F31" s="144"/>
      <c r="G31" s="144"/>
    </row>
    <row r="32" spans="2:15">
      <c r="B32" s="147" t="s">
        <v>89</v>
      </c>
      <c r="C32" s="144"/>
      <c r="D32" s="144"/>
      <c r="E32" s="144"/>
      <c r="F32" s="144"/>
      <c r="G32" s="144"/>
    </row>
    <row r="34" spans="2:15">
      <c r="B34" s="200" t="s">
        <v>49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4"/>
    </row>
    <row r="35" spans="2:15">
      <c r="B35" s="201" t="s">
        <v>50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9" t="s">
        <v>46</v>
      </c>
    </row>
    <row r="36" spans="2:15" ht="14.45" customHeight="1">
      <c r="B36" s="188" t="s">
        <v>31</v>
      </c>
      <c r="C36" s="188" t="s">
        <v>1</v>
      </c>
      <c r="D36" s="190" t="s">
        <v>100</v>
      </c>
      <c r="E36" s="191"/>
      <c r="F36" s="191"/>
      <c r="G36" s="191"/>
      <c r="H36" s="192"/>
      <c r="I36" s="191" t="s">
        <v>84</v>
      </c>
      <c r="J36" s="191"/>
      <c r="K36" s="190" t="s">
        <v>101</v>
      </c>
      <c r="L36" s="191"/>
      <c r="M36" s="191"/>
      <c r="N36" s="191"/>
      <c r="O36" s="192"/>
    </row>
    <row r="37" spans="2:15" ht="14.45" customHeight="1">
      <c r="B37" s="189"/>
      <c r="C37" s="189"/>
      <c r="D37" s="202" t="s">
        <v>102</v>
      </c>
      <c r="E37" s="203"/>
      <c r="F37" s="203"/>
      <c r="G37" s="203"/>
      <c r="H37" s="204"/>
      <c r="I37" s="203" t="s">
        <v>85</v>
      </c>
      <c r="J37" s="203"/>
      <c r="K37" s="202" t="s">
        <v>103</v>
      </c>
      <c r="L37" s="203"/>
      <c r="M37" s="203"/>
      <c r="N37" s="203"/>
      <c r="O37" s="204"/>
    </row>
    <row r="38" spans="2:15" ht="14.45" customHeight="1">
      <c r="B38" s="189"/>
      <c r="C38" s="205"/>
      <c r="D38" s="184">
        <v>2021</v>
      </c>
      <c r="E38" s="185"/>
      <c r="F38" s="193">
        <v>2020</v>
      </c>
      <c r="G38" s="193"/>
      <c r="H38" s="195" t="s">
        <v>32</v>
      </c>
      <c r="I38" s="197">
        <v>2021</v>
      </c>
      <c r="J38" s="184" t="s">
        <v>104</v>
      </c>
      <c r="K38" s="184">
        <v>2021</v>
      </c>
      <c r="L38" s="185"/>
      <c r="M38" s="193">
        <v>2020</v>
      </c>
      <c r="N38" s="185"/>
      <c r="O38" s="175" t="s">
        <v>32</v>
      </c>
    </row>
    <row r="39" spans="2:15" ht="18.75" customHeight="1">
      <c r="B39" s="176" t="s">
        <v>31</v>
      </c>
      <c r="C39" s="206" t="s">
        <v>34</v>
      </c>
      <c r="D39" s="186"/>
      <c r="E39" s="187"/>
      <c r="F39" s="194"/>
      <c r="G39" s="194"/>
      <c r="H39" s="196"/>
      <c r="I39" s="198"/>
      <c r="J39" s="199"/>
      <c r="K39" s="186"/>
      <c r="L39" s="187"/>
      <c r="M39" s="194"/>
      <c r="N39" s="187"/>
      <c r="O39" s="175"/>
    </row>
    <row r="40" spans="2:15" ht="14.45" customHeight="1">
      <c r="B40" s="176"/>
      <c r="C40" s="206"/>
      <c r="D40" s="159" t="s">
        <v>35</v>
      </c>
      <c r="E40" s="161" t="s">
        <v>2</v>
      </c>
      <c r="F40" s="160" t="s">
        <v>35</v>
      </c>
      <c r="G40" s="56" t="s">
        <v>2</v>
      </c>
      <c r="H40" s="178" t="s">
        <v>36</v>
      </c>
      <c r="I40" s="57" t="s">
        <v>35</v>
      </c>
      <c r="J40" s="180" t="s">
        <v>105</v>
      </c>
      <c r="K40" s="159" t="s">
        <v>35</v>
      </c>
      <c r="L40" s="55" t="s">
        <v>2</v>
      </c>
      <c r="M40" s="160" t="s">
        <v>35</v>
      </c>
      <c r="N40" s="55" t="s">
        <v>2</v>
      </c>
      <c r="O40" s="182" t="s">
        <v>36</v>
      </c>
    </row>
    <row r="41" spans="2:15" ht="25.5">
      <c r="B41" s="177"/>
      <c r="C41" s="207"/>
      <c r="D41" s="162" t="s">
        <v>37</v>
      </c>
      <c r="E41" s="163" t="s">
        <v>38</v>
      </c>
      <c r="F41" s="53" t="s">
        <v>37</v>
      </c>
      <c r="G41" s="54" t="s">
        <v>38</v>
      </c>
      <c r="H41" s="179"/>
      <c r="I41" s="58" t="s">
        <v>37</v>
      </c>
      <c r="J41" s="181"/>
      <c r="K41" s="162" t="s">
        <v>37</v>
      </c>
      <c r="L41" s="163" t="s">
        <v>38</v>
      </c>
      <c r="M41" s="53" t="s">
        <v>37</v>
      </c>
      <c r="N41" s="163" t="s">
        <v>38</v>
      </c>
      <c r="O41" s="183"/>
    </row>
    <row r="42" spans="2:15">
      <c r="B42" s="26" t="s">
        <v>5</v>
      </c>
      <c r="C42" s="95" t="s">
        <v>40</v>
      </c>
      <c r="D42" s="96">
        <v>0</v>
      </c>
      <c r="E42" s="18">
        <v>0</v>
      </c>
      <c r="F42" s="96">
        <v>0</v>
      </c>
      <c r="G42" s="18">
        <v>0</v>
      </c>
      <c r="H42" s="21"/>
      <c r="I42" s="96">
        <v>0</v>
      </c>
      <c r="J42" s="18">
        <v>0</v>
      </c>
      <c r="K42" s="96">
        <v>0</v>
      </c>
      <c r="L42" s="18">
        <v>0</v>
      </c>
      <c r="M42" s="96">
        <v>0</v>
      </c>
      <c r="N42" s="18">
        <v>0</v>
      </c>
      <c r="O42" s="21"/>
    </row>
    <row r="43" spans="2:15">
      <c r="B43" s="74"/>
      <c r="C43" s="67" t="s">
        <v>3</v>
      </c>
      <c r="D43" s="84">
        <v>635</v>
      </c>
      <c r="E43" s="69">
        <v>0.25666936135812451</v>
      </c>
      <c r="F43" s="85">
        <v>240</v>
      </c>
      <c r="G43" s="70">
        <v>0.23928215353938184</v>
      </c>
      <c r="H43" s="71">
        <v>1.6458333333333335</v>
      </c>
      <c r="I43" s="85">
        <v>635</v>
      </c>
      <c r="J43" s="73">
        <v>0</v>
      </c>
      <c r="K43" s="84">
        <v>1596</v>
      </c>
      <c r="L43" s="69">
        <v>0.2771795762417506</v>
      </c>
      <c r="M43" s="85">
        <v>917</v>
      </c>
      <c r="N43" s="70">
        <v>0.26510552182711766</v>
      </c>
      <c r="O43" s="71">
        <v>0.74045801526717558</v>
      </c>
    </row>
    <row r="44" spans="2:15">
      <c r="B44" s="74"/>
      <c r="C44" s="75" t="s">
        <v>11</v>
      </c>
      <c r="D44" s="86">
        <v>384</v>
      </c>
      <c r="E44" s="77">
        <v>0.15521422797089734</v>
      </c>
      <c r="F44" s="87">
        <v>262</v>
      </c>
      <c r="G44" s="88">
        <v>0.2612163509471585</v>
      </c>
      <c r="H44" s="79">
        <v>0.46564885496183206</v>
      </c>
      <c r="I44" s="87">
        <v>464</v>
      </c>
      <c r="J44" s="89">
        <v>-0.17241379310344829</v>
      </c>
      <c r="K44" s="86">
        <v>1122</v>
      </c>
      <c r="L44" s="77">
        <v>0.19485932615491491</v>
      </c>
      <c r="M44" s="87">
        <v>733</v>
      </c>
      <c r="N44" s="88">
        <v>0.21191095692396647</v>
      </c>
      <c r="O44" s="79">
        <v>0.53069577080491137</v>
      </c>
    </row>
    <row r="45" spans="2:15">
      <c r="B45" s="74"/>
      <c r="C45" s="75" t="s">
        <v>13</v>
      </c>
      <c r="D45" s="86">
        <v>490</v>
      </c>
      <c r="E45" s="77">
        <v>0.19805982215036377</v>
      </c>
      <c r="F45" s="87">
        <v>185</v>
      </c>
      <c r="G45" s="88">
        <v>0.18444666001994017</v>
      </c>
      <c r="H45" s="79">
        <v>1.6486486486486487</v>
      </c>
      <c r="I45" s="87">
        <v>450</v>
      </c>
      <c r="J45" s="89">
        <v>8.8888888888888795E-2</v>
      </c>
      <c r="K45" s="86">
        <v>1116</v>
      </c>
      <c r="L45" s="77">
        <v>0.19381729767280306</v>
      </c>
      <c r="M45" s="87">
        <v>610</v>
      </c>
      <c r="N45" s="88">
        <v>0.17635154668979475</v>
      </c>
      <c r="O45" s="79">
        <v>0.82950819672131137</v>
      </c>
    </row>
    <row r="46" spans="2:15">
      <c r="B46" s="74"/>
      <c r="C46" s="75" t="s">
        <v>12</v>
      </c>
      <c r="D46" s="86">
        <v>386</v>
      </c>
      <c r="E46" s="77">
        <v>0.15602263540824576</v>
      </c>
      <c r="F46" s="87">
        <v>108</v>
      </c>
      <c r="G46" s="88">
        <v>0.10767696909272183</v>
      </c>
      <c r="H46" s="79">
        <v>2.574074074074074</v>
      </c>
      <c r="I46" s="87">
        <v>241</v>
      </c>
      <c r="J46" s="89">
        <v>0.60165975103734448</v>
      </c>
      <c r="K46" s="86">
        <v>731</v>
      </c>
      <c r="L46" s="77">
        <v>0.1269538034039597</v>
      </c>
      <c r="M46" s="87">
        <v>381</v>
      </c>
      <c r="N46" s="88">
        <v>0.11014744145706852</v>
      </c>
      <c r="O46" s="79">
        <v>0.91863517060367461</v>
      </c>
    </row>
    <row r="47" spans="2:15">
      <c r="B47" s="116"/>
      <c r="C47" s="75" t="s">
        <v>4</v>
      </c>
      <c r="D47" s="86">
        <v>325</v>
      </c>
      <c r="E47" s="77">
        <v>0.13136620856911885</v>
      </c>
      <c r="F47" s="87">
        <v>132</v>
      </c>
      <c r="G47" s="88">
        <v>0.13160518444666003</v>
      </c>
      <c r="H47" s="79">
        <v>1.4621212121212119</v>
      </c>
      <c r="I47" s="87">
        <v>273</v>
      </c>
      <c r="J47" s="89">
        <v>0.19047619047619047</v>
      </c>
      <c r="K47" s="86">
        <v>712</v>
      </c>
      <c r="L47" s="77">
        <v>0.12365404654393887</v>
      </c>
      <c r="M47" s="87">
        <v>517</v>
      </c>
      <c r="N47" s="88">
        <v>0.14946516334200635</v>
      </c>
      <c r="O47" s="79">
        <v>0.3771760154738879</v>
      </c>
    </row>
    <row r="48" spans="2:15">
      <c r="B48" s="74"/>
      <c r="C48" s="75" t="s">
        <v>15</v>
      </c>
      <c r="D48" s="86">
        <v>137</v>
      </c>
      <c r="E48" s="77">
        <v>5.5375909458367019E-2</v>
      </c>
      <c r="F48" s="87">
        <v>27</v>
      </c>
      <c r="G48" s="88">
        <v>2.6919242273180457E-2</v>
      </c>
      <c r="H48" s="79">
        <v>4.0740740740740744</v>
      </c>
      <c r="I48" s="87">
        <v>56</v>
      </c>
      <c r="J48" s="89">
        <v>1.4464285714285716</v>
      </c>
      <c r="K48" s="86">
        <v>220</v>
      </c>
      <c r="L48" s="77">
        <v>3.8207711010767628E-2</v>
      </c>
      <c r="M48" s="87">
        <v>103</v>
      </c>
      <c r="N48" s="88">
        <v>2.9777392309916162E-2</v>
      </c>
      <c r="O48" s="79">
        <v>1.1359223300970873</v>
      </c>
    </row>
    <row r="49" spans="2:15">
      <c r="B49" s="74"/>
      <c r="C49" s="75" t="s">
        <v>14</v>
      </c>
      <c r="D49" s="86">
        <v>95</v>
      </c>
      <c r="E49" s="77">
        <v>3.839935327405012E-2</v>
      </c>
      <c r="F49" s="87">
        <v>47</v>
      </c>
      <c r="G49" s="88">
        <v>4.6859421734795612E-2</v>
      </c>
      <c r="H49" s="79">
        <v>1.021276595744681</v>
      </c>
      <c r="I49" s="87">
        <v>57</v>
      </c>
      <c r="J49" s="89">
        <v>0.66666666666666674</v>
      </c>
      <c r="K49" s="86">
        <v>202</v>
      </c>
      <c r="L49" s="77">
        <v>3.5081625564432097E-2</v>
      </c>
      <c r="M49" s="87">
        <v>178</v>
      </c>
      <c r="N49" s="88">
        <v>5.1459959525874531E-2</v>
      </c>
      <c r="O49" s="79">
        <v>0.13483146067415741</v>
      </c>
    </row>
    <row r="50" spans="2:15">
      <c r="B50" s="74"/>
      <c r="C50" s="75" t="s">
        <v>75</v>
      </c>
      <c r="D50" s="86">
        <v>22</v>
      </c>
      <c r="E50" s="77">
        <v>8.8924818108326604E-3</v>
      </c>
      <c r="F50" s="87">
        <v>2</v>
      </c>
      <c r="G50" s="88">
        <v>1.9940179461615153E-3</v>
      </c>
      <c r="H50" s="79">
        <v>10</v>
      </c>
      <c r="I50" s="87">
        <v>17</v>
      </c>
      <c r="J50" s="89">
        <v>0.29411764705882359</v>
      </c>
      <c r="K50" s="86">
        <v>59</v>
      </c>
      <c r="L50" s="77">
        <v>1.0246613407433136E-2</v>
      </c>
      <c r="M50" s="87">
        <v>14</v>
      </c>
      <c r="N50" s="88">
        <v>4.0474125469788956E-3</v>
      </c>
      <c r="O50" s="79">
        <v>3.2142857142857144</v>
      </c>
    </row>
    <row r="51" spans="2:15">
      <c r="B51" s="133"/>
      <c r="C51" s="90" t="s">
        <v>39</v>
      </c>
      <c r="D51" s="91">
        <v>0</v>
      </c>
      <c r="E51" s="92">
        <v>0</v>
      </c>
      <c r="F51" s="91">
        <v>0</v>
      </c>
      <c r="G51" s="97">
        <v>0</v>
      </c>
      <c r="H51" s="93"/>
      <c r="I51" s="91">
        <v>0</v>
      </c>
      <c r="J51" s="98"/>
      <c r="K51" s="91">
        <v>0</v>
      </c>
      <c r="L51" s="97">
        <v>0</v>
      </c>
      <c r="M51" s="91">
        <v>5</v>
      </c>
      <c r="N51" s="97">
        <v>1.4455044810638912E-3</v>
      </c>
      <c r="O51" s="94">
        <v>-1</v>
      </c>
    </row>
    <row r="52" spans="2:15">
      <c r="B52" s="25" t="s">
        <v>6</v>
      </c>
      <c r="C52" s="95" t="s">
        <v>40</v>
      </c>
      <c r="D52" s="38">
        <v>2474</v>
      </c>
      <c r="E52" s="18">
        <v>1</v>
      </c>
      <c r="F52" s="38">
        <v>1003</v>
      </c>
      <c r="G52" s="18">
        <v>0.99999999999999989</v>
      </c>
      <c r="H52" s="19">
        <v>1.4666001994017948</v>
      </c>
      <c r="I52" s="38">
        <v>2193</v>
      </c>
      <c r="J52" s="20">
        <v>0.12813497492020054</v>
      </c>
      <c r="K52" s="38">
        <v>5758</v>
      </c>
      <c r="L52" s="18">
        <v>0.99999999999999989</v>
      </c>
      <c r="M52" s="38">
        <v>3458</v>
      </c>
      <c r="N52" s="20">
        <v>0.9997108991037873</v>
      </c>
      <c r="O52" s="22">
        <v>0.66512434933487574</v>
      </c>
    </row>
    <row r="53" spans="2:15">
      <c r="B53" s="25" t="s">
        <v>62</v>
      </c>
      <c r="C53" s="95" t="s">
        <v>40</v>
      </c>
      <c r="D53" s="96">
        <v>0</v>
      </c>
      <c r="E53" s="18">
        <v>1</v>
      </c>
      <c r="F53" s="96">
        <v>0</v>
      </c>
      <c r="G53" s="18">
        <v>1</v>
      </c>
      <c r="H53" s="19"/>
      <c r="I53" s="96">
        <v>0</v>
      </c>
      <c r="J53" s="20"/>
      <c r="K53" s="96">
        <v>0</v>
      </c>
      <c r="L53" s="18">
        <v>1</v>
      </c>
      <c r="M53" s="96">
        <v>1</v>
      </c>
      <c r="N53" s="18">
        <v>1</v>
      </c>
      <c r="O53" s="22">
        <v>-1</v>
      </c>
    </row>
    <row r="54" spans="2:15">
      <c r="B54" s="26"/>
      <c r="C54" s="99" t="s">
        <v>40</v>
      </c>
      <c r="D54" s="39">
        <v>2474</v>
      </c>
      <c r="E54" s="13">
        <v>1</v>
      </c>
      <c r="F54" s="39">
        <v>1003</v>
      </c>
      <c r="G54" s="13">
        <v>1</v>
      </c>
      <c r="H54" s="14">
        <v>1.4666001994017948</v>
      </c>
      <c r="I54" s="39">
        <v>2193</v>
      </c>
      <c r="J54" s="15">
        <v>0.12813497492020054</v>
      </c>
      <c r="K54" s="39">
        <v>5758</v>
      </c>
      <c r="L54" s="13">
        <v>1</v>
      </c>
      <c r="M54" s="39">
        <v>3459</v>
      </c>
      <c r="N54" s="13">
        <v>1</v>
      </c>
      <c r="O54" s="23">
        <v>0.66464296039317716</v>
      </c>
    </row>
    <row r="55" spans="2:15">
      <c r="B55" s="36" t="s">
        <v>53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00" t="s">
        <v>60</v>
      </c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4"/>
    </row>
    <row r="58" spans="2:15">
      <c r="B58" s="201" t="s">
        <v>61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9" t="s">
        <v>46</v>
      </c>
    </row>
    <row r="59" spans="2:15">
      <c r="B59" s="188" t="s">
        <v>31</v>
      </c>
      <c r="C59" s="188" t="s">
        <v>1</v>
      </c>
      <c r="D59" s="190" t="s">
        <v>100</v>
      </c>
      <c r="E59" s="191"/>
      <c r="F59" s="191"/>
      <c r="G59" s="191"/>
      <c r="H59" s="192"/>
      <c r="I59" s="191" t="s">
        <v>84</v>
      </c>
      <c r="J59" s="191"/>
      <c r="K59" s="190" t="s">
        <v>101</v>
      </c>
      <c r="L59" s="191"/>
      <c r="M59" s="191"/>
      <c r="N59" s="191"/>
      <c r="O59" s="192"/>
    </row>
    <row r="60" spans="2:15">
      <c r="B60" s="189"/>
      <c r="C60" s="189"/>
      <c r="D60" s="202" t="s">
        <v>102</v>
      </c>
      <c r="E60" s="203"/>
      <c r="F60" s="203"/>
      <c r="G60" s="203"/>
      <c r="H60" s="204"/>
      <c r="I60" s="203" t="s">
        <v>85</v>
      </c>
      <c r="J60" s="203"/>
      <c r="K60" s="202" t="s">
        <v>103</v>
      </c>
      <c r="L60" s="203"/>
      <c r="M60" s="203"/>
      <c r="N60" s="203"/>
      <c r="O60" s="204"/>
    </row>
    <row r="61" spans="2:15" ht="15" customHeight="1">
      <c r="B61" s="189"/>
      <c r="C61" s="205"/>
      <c r="D61" s="184">
        <v>2021</v>
      </c>
      <c r="E61" s="185"/>
      <c r="F61" s="193">
        <v>2020</v>
      </c>
      <c r="G61" s="193"/>
      <c r="H61" s="195" t="s">
        <v>32</v>
      </c>
      <c r="I61" s="197">
        <v>2021</v>
      </c>
      <c r="J61" s="184" t="s">
        <v>104</v>
      </c>
      <c r="K61" s="184">
        <v>2021</v>
      </c>
      <c r="L61" s="185"/>
      <c r="M61" s="193">
        <v>2020</v>
      </c>
      <c r="N61" s="185"/>
      <c r="O61" s="175" t="s">
        <v>32</v>
      </c>
    </row>
    <row r="62" spans="2:15" ht="14.45" customHeight="1">
      <c r="B62" s="176" t="s">
        <v>31</v>
      </c>
      <c r="C62" s="206" t="s">
        <v>34</v>
      </c>
      <c r="D62" s="186"/>
      <c r="E62" s="187"/>
      <c r="F62" s="194"/>
      <c r="G62" s="194"/>
      <c r="H62" s="196"/>
      <c r="I62" s="198"/>
      <c r="J62" s="199"/>
      <c r="K62" s="186"/>
      <c r="L62" s="187"/>
      <c r="M62" s="194"/>
      <c r="N62" s="187"/>
      <c r="O62" s="175"/>
    </row>
    <row r="63" spans="2:15" ht="15" customHeight="1">
      <c r="B63" s="176"/>
      <c r="C63" s="206"/>
      <c r="D63" s="157" t="s">
        <v>35</v>
      </c>
      <c r="E63" s="153" t="s">
        <v>2</v>
      </c>
      <c r="F63" s="156" t="s">
        <v>35</v>
      </c>
      <c r="G63" s="56" t="s">
        <v>2</v>
      </c>
      <c r="H63" s="178" t="s">
        <v>36</v>
      </c>
      <c r="I63" s="57" t="s">
        <v>35</v>
      </c>
      <c r="J63" s="180" t="s">
        <v>105</v>
      </c>
      <c r="K63" s="157" t="s">
        <v>35</v>
      </c>
      <c r="L63" s="55" t="s">
        <v>2</v>
      </c>
      <c r="M63" s="156" t="s">
        <v>35</v>
      </c>
      <c r="N63" s="55" t="s">
        <v>2</v>
      </c>
      <c r="O63" s="182" t="s">
        <v>36</v>
      </c>
    </row>
    <row r="64" spans="2:15" ht="14.25" customHeight="1">
      <c r="B64" s="177"/>
      <c r="C64" s="207"/>
      <c r="D64" s="154" t="s">
        <v>37</v>
      </c>
      <c r="E64" s="155" t="s">
        <v>38</v>
      </c>
      <c r="F64" s="53" t="s">
        <v>37</v>
      </c>
      <c r="G64" s="54" t="s">
        <v>38</v>
      </c>
      <c r="H64" s="179"/>
      <c r="I64" s="58" t="s">
        <v>37</v>
      </c>
      <c r="J64" s="181"/>
      <c r="K64" s="154" t="s">
        <v>37</v>
      </c>
      <c r="L64" s="155" t="s">
        <v>38</v>
      </c>
      <c r="M64" s="53" t="s">
        <v>37</v>
      </c>
      <c r="N64" s="155" t="s">
        <v>38</v>
      </c>
      <c r="O64" s="183"/>
    </row>
    <row r="65" spans="2:15">
      <c r="B65" s="74"/>
      <c r="C65" s="67" t="s">
        <v>15</v>
      </c>
      <c r="D65" s="84">
        <v>82</v>
      </c>
      <c r="E65" s="69">
        <v>0.37104072398190047</v>
      </c>
      <c r="F65" s="85">
        <v>80</v>
      </c>
      <c r="G65" s="70">
        <v>0.42780748663101603</v>
      </c>
      <c r="H65" s="71">
        <v>2.4999999999999911E-2</v>
      </c>
      <c r="I65" s="84">
        <v>59</v>
      </c>
      <c r="J65" s="73">
        <v>0.38983050847457634</v>
      </c>
      <c r="K65" s="84">
        <v>211</v>
      </c>
      <c r="L65" s="69">
        <v>0.40812379110251451</v>
      </c>
      <c r="M65" s="85">
        <v>206</v>
      </c>
      <c r="N65" s="70">
        <v>0.46085011185682329</v>
      </c>
      <c r="O65" s="71">
        <v>2.4271844660194164E-2</v>
      </c>
    </row>
    <row r="66" spans="2:15">
      <c r="B66" s="74"/>
      <c r="C66" s="75" t="s">
        <v>12</v>
      </c>
      <c r="D66" s="86">
        <v>70</v>
      </c>
      <c r="E66" s="77">
        <v>0.31674208144796379</v>
      </c>
      <c r="F66" s="87">
        <v>39</v>
      </c>
      <c r="G66" s="88">
        <v>0.20855614973262032</v>
      </c>
      <c r="H66" s="79">
        <v>0.79487179487179493</v>
      </c>
      <c r="I66" s="86">
        <v>40</v>
      </c>
      <c r="J66" s="89">
        <v>0.75</v>
      </c>
      <c r="K66" s="86">
        <v>127</v>
      </c>
      <c r="L66" s="77">
        <v>0.24564796905222436</v>
      </c>
      <c r="M66" s="87">
        <v>88</v>
      </c>
      <c r="N66" s="88">
        <v>0.19686800894854586</v>
      </c>
      <c r="O66" s="79">
        <v>0.44318181818181812</v>
      </c>
    </row>
    <row r="67" spans="2:15">
      <c r="B67" s="74"/>
      <c r="C67" s="75" t="s">
        <v>4</v>
      </c>
      <c r="D67" s="86">
        <v>51</v>
      </c>
      <c r="E67" s="77">
        <v>0.23076923076923078</v>
      </c>
      <c r="F67" s="87">
        <v>35</v>
      </c>
      <c r="G67" s="88">
        <v>0.18716577540106952</v>
      </c>
      <c r="H67" s="79">
        <v>0.45714285714285707</v>
      </c>
      <c r="I67" s="87"/>
      <c r="J67" s="89"/>
      <c r="K67" s="86">
        <v>108</v>
      </c>
      <c r="L67" s="77">
        <v>0.20889748549323017</v>
      </c>
      <c r="M67" s="87">
        <v>86</v>
      </c>
      <c r="N67" s="88">
        <v>0.19239373601789708</v>
      </c>
      <c r="O67" s="79">
        <v>0.2558139534883721</v>
      </c>
    </row>
    <row r="68" spans="2:15" ht="14.45" customHeight="1">
      <c r="B68" s="74"/>
      <c r="C68" s="75" t="s">
        <v>51</v>
      </c>
      <c r="D68" s="86">
        <v>5</v>
      </c>
      <c r="E68" s="77">
        <v>2.2624434389140271E-2</v>
      </c>
      <c r="F68" s="87">
        <v>7</v>
      </c>
      <c r="G68" s="88">
        <v>3.7433155080213901E-2</v>
      </c>
      <c r="H68" s="79">
        <v>-0.2857142857142857</v>
      </c>
      <c r="I68" s="87"/>
      <c r="J68" s="89"/>
      <c r="K68" s="86">
        <v>20</v>
      </c>
      <c r="L68" s="77">
        <v>3.8684719535783368E-2</v>
      </c>
      <c r="M68" s="87">
        <v>16</v>
      </c>
      <c r="N68" s="88">
        <v>3.5794183445190156E-2</v>
      </c>
      <c r="O68" s="79">
        <v>0.25</v>
      </c>
    </row>
    <row r="69" spans="2:15" ht="14.45" customHeight="1">
      <c r="B69" s="116"/>
      <c r="C69" s="75" t="s">
        <v>3</v>
      </c>
      <c r="D69" s="86">
        <v>4</v>
      </c>
      <c r="E69" s="77">
        <v>1.8099547511312219E-2</v>
      </c>
      <c r="F69" s="87">
        <v>20</v>
      </c>
      <c r="G69" s="88">
        <v>0.10695187165775401</v>
      </c>
      <c r="H69" s="79">
        <v>-0.8</v>
      </c>
      <c r="I69" s="87">
        <v>11</v>
      </c>
      <c r="J69" s="89">
        <v>-0.63636363636363635</v>
      </c>
      <c r="K69" s="86">
        <v>19</v>
      </c>
      <c r="L69" s="77">
        <v>3.6750483558994199E-2</v>
      </c>
      <c r="M69" s="87">
        <v>34</v>
      </c>
      <c r="N69" s="88">
        <v>7.6062639821029079E-2</v>
      </c>
      <c r="O69" s="79">
        <v>-0.44117647058823528</v>
      </c>
    </row>
    <row r="70" spans="2:15" ht="14.45" customHeight="1">
      <c r="B70" s="74"/>
      <c r="C70" s="75" t="s">
        <v>14</v>
      </c>
      <c r="D70" s="86">
        <v>3</v>
      </c>
      <c r="E70" s="77">
        <v>1.3574660633484163E-2</v>
      </c>
      <c r="F70" s="87">
        <v>0</v>
      </c>
      <c r="G70" s="88">
        <v>0</v>
      </c>
      <c r="H70" s="79"/>
      <c r="I70" s="87">
        <v>2</v>
      </c>
      <c r="J70" s="89">
        <v>0.5</v>
      </c>
      <c r="K70" s="86">
        <v>9</v>
      </c>
      <c r="L70" s="77">
        <v>1.7408123791102514E-2</v>
      </c>
      <c r="M70" s="87">
        <v>3</v>
      </c>
      <c r="N70" s="88">
        <v>6.7114093959731542E-3</v>
      </c>
      <c r="O70" s="79">
        <v>2</v>
      </c>
    </row>
    <row r="71" spans="2:15" ht="14.45" customHeight="1">
      <c r="B71" s="74"/>
      <c r="C71" s="75" t="s">
        <v>87</v>
      </c>
      <c r="D71" s="86">
        <v>2</v>
      </c>
      <c r="E71" s="77">
        <v>9.0497737556561094E-3</v>
      </c>
      <c r="F71" s="87">
        <v>1</v>
      </c>
      <c r="G71" s="88">
        <v>5.3475935828877002E-3</v>
      </c>
      <c r="H71" s="79">
        <v>1</v>
      </c>
      <c r="I71" s="87">
        <v>2</v>
      </c>
      <c r="J71" s="89">
        <v>0</v>
      </c>
      <c r="K71" s="86">
        <v>6</v>
      </c>
      <c r="L71" s="77">
        <v>1.160541586073501E-2</v>
      </c>
      <c r="M71" s="87">
        <v>5</v>
      </c>
      <c r="N71" s="88">
        <v>1.1185682326621925E-2</v>
      </c>
      <c r="O71" s="79">
        <v>0.19999999999999996</v>
      </c>
    </row>
    <row r="72" spans="2:15">
      <c r="B72" s="74"/>
      <c r="C72" s="90" t="s">
        <v>39</v>
      </c>
      <c r="D72" s="91">
        <v>4</v>
      </c>
      <c r="E72" s="92">
        <v>1.8099547511312219E-2</v>
      </c>
      <c r="F72" s="91">
        <v>5</v>
      </c>
      <c r="G72" s="97">
        <v>2.6737967914438502E-2</v>
      </c>
      <c r="H72" s="93">
        <v>-0.19999999999999996</v>
      </c>
      <c r="I72" s="91">
        <v>8</v>
      </c>
      <c r="J72" s="98">
        <v>-0.5</v>
      </c>
      <c r="K72" s="91">
        <v>17</v>
      </c>
      <c r="L72" s="97">
        <v>3.2882011605415859E-2</v>
      </c>
      <c r="M72" s="91">
        <v>9</v>
      </c>
      <c r="N72" s="97">
        <v>2.0134228187919462E-2</v>
      </c>
      <c r="O72" s="94">
        <v>0.88888888888888884</v>
      </c>
    </row>
    <row r="73" spans="2:15" ht="15" customHeight="1">
      <c r="B73" s="26" t="s">
        <v>5</v>
      </c>
      <c r="C73" s="95" t="s">
        <v>40</v>
      </c>
      <c r="D73" s="38">
        <v>221</v>
      </c>
      <c r="E73" s="18">
        <v>1</v>
      </c>
      <c r="F73" s="38">
        <v>187</v>
      </c>
      <c r="G73" s="18">
        <v>1</v>
      </c>
      <c r="H73" s="19">
        <v>0.18181818181818188</v>
      </c>
      <c r="I73" s="38">
        <v>122</v>
      </c>
      <c r="J73" s="20">
        <v>-2.4965331278890601</v>
      </c>
      <c r="K73" s="38">
        <v>517</v>
      </c>
      <c r="L73" s="18">
        <v>1.0000000000000002</v>
      </c>
      <c r="M73" s="38">
        <v>447</v>
      </c>
      <c r="N73" s="20">
        <v>1</v>
      </c>
      <c r="O73" s="22">
        <v>0.15659955257270686</v>
      </c>
    </row>
    <row r="74" spans="2:15">
      <c r="B74" s="74"/>
      <c r="C74" s="67" t="s">
        <v>13</v>
      </c>
      <c r="D74" s="84">
        <v>112</v>
      </c>
      <c r="E74" s="69">
        <v>0.21663442940038685</v>
      </c>
      <c r="F74" s="85">
        <v>59</v>
      </c>
      <c r="G74" s="70">
        <v>0.18849840255591055</v>
      </c>
      <c r="H74" s="71">
        <v>0.89830508474576276</v>
      </c>
      <c r="I74" s="85">
        <v>76</v>
      </c>
      <c r="J74" s="73">
        <v>0.47368421052631571</v>
      </c>
      <c r="K74" s="84">
        <v>250</v>
      </c>
      <c r="L74" s="69">
        <v>0.21331058020477817</v>
      </c>
      <c r="M74" s="85">
        <v>158</v>
      </c>
      <c r="N74" s="70">
        <v>0.19750000000000001</v>
      </c>
      <c r="O74" s="71">
        <v>0.58227848101265822</v>
      </c>
    </row>
    <row r="75" spans="2:15" ht="15" customHeight="1">
      <c r="B75" s="74"/>
      <c r="C75" s="75" t="s">
        <v>12</v>
      </c>
      <c r="D75" s="86">
        <v>89</v>
      </c>
      <c r="E75" s="77">
        <v>0.17214700193423599</v>
      </c>
      <c r="F75" s="87">
        <v>40</v>
      </c>
      <c r="G75" s="88">
        <v>0.12779552715654952</v>
      </c>
      <c r="H75" s="79">
        <v>1.2250000000000001</v>
      </c>
      <c r="I75" s="87">
        <v>83</v>
      </c>
      <c r="J75" s="89">
        <v>7.2289156626506035E-2</v>
      </c>
      <c r="K75" s="86">
        <v>215</v>
      </c>
      <c r="L75" s="77">
        <v>0.18344709897610922</v>
      </c>
      <c r="M75" s="87">
        <v>156</v>
      </c>
      <c r="N75" s="88">
        <v>0.19500000000000001</v>
      </c>
      <c r="O75" s="79">
        <v>0.37820512820512819</v>
      </c>
    </row>
    <row r="76" spans="2:15">
      <c r="B76" s="74"/>
      <c r="C76" s="75" t="s">
        <v>4</v>
      </c>
      <c r="D76" s="86">
        <v>77</v>
      </c>
      <c r="E76" s="77">
        <v>0.14893617021276595</v>
      </c>
      <c r="F76" s="87">
        <v>62</v>
      </c>
      <c r="G76" s="88">
        <v>0.19808306709265175</v>
      </c>
      <c r="H76" s="79">
        <v>0.24193548387096775</v>
      </c>
      <c r="I76" s="87">
        <v>73</v>
      </c>
      <c r="J76" s="89">
        <v>5.4794520547945202E-2</v>
      </c>
      <c r="K76" s="86">
        <v>205</v>
      </c>
      <c r="L76" s="77">
        <v>0.17491467576791808</v>
      </c>
      <c r="M76" s="87">
        <v>174</v>
      </c>
      <c r="N76" s="88">
        <v>0.2175</v>
      </c>
      <c r="O76" s="79">
        <v>0.17816091954022983</v>
      </c>
    </row>
    <row r="77" spans="2:15" ht="15" customHeight="1">
      <c r="B77" s="74"/>
      <c r="C77" s="75" t="s">
        <v>3</v>
      </c>
      <c r="D77" s="86">
        <v>98</v>
      </c>
      <c r="E77" s="77">
        <v>0.1895551257253385</v>
      </c>
      <c r="F77" s="87">
        <v>61</v>
      </c>
      <c r="G77" s="88">
        <v>0.19488817891373802</v>
      </c>
      <c r="H77" s="79">
        <v>0.60655737704918034</v>
      </c>
      <c r="I77" s="87">
        <v>70</v>
      </c>
      <c r="J77" s="89">
        <v>0.39999999999999991</v>
      </c>
      <c r="K77" s="86">
        <v>200</v>
      </c>
      <c r="L77" s="77">
        <v>0.17064846416382254</v>
      </c>
      <c r="M77" s="87">
        <v>123</v>
      </c>
      <c r="N77" s="88">
        <v>0.15375</v>
      </c>
      <c r="O77" s="79">
        <v>0.62601626016260159</v>
      </c>
    </row>
    <row r="78" spans="2:15">
      <c r="B78" s="116"/>
      <c r="C78" s="75" t="s">
        <v>11</v>
      </c>
      <c r="D78" s="86">
        <v>95</v>
      </c>
      <c r="E78" s="77">
        <v>0.18375241779497098</v>
      </c>
      <c r="F78" s="87">
        <v>62</v>
      </c>
      <c r="G78" s="88">
        <v>0.19808306709265175</v>
      </c>
      <c r="H78" s="79">
        <v>0.532258064516129</v>
      </c>
      <c r="I78" s="87">
        <v>64</v>
      </c>
      <c r="J78" s="89">
        <v>0.484375</v>
      </c>
      <c r="K78" s="86">
        <v>196</v>
      </c>
      <c r="L78" s="77">
        <v>0.16723549488054607</v>
      </c>
      <c r="M78" s="87">
        <v>119</v>
      </c>
      <c r="N78" s="88">
        <v>0.14874999999999999</v>
      </c>
      <c r="O78" s="79">
        <v>0.64705882352941169</v>
      </c>
    </row>
    <row r="79" spans="2:15" ht="15" customHeight="1">
      <c r="B79" s="74"/>
      <c r="C79" s="75" t="s">
        <v>14</v>
      </c>
      <c r="D79" s="86">
        <v>36</v>
      </c>
      <c r="E79" s="77">
        <v>6.9632495164410058E-2</v>
      </c>
      <c r="F79" s="87">
        <v>16</v>
      </c>
      <c r="G79" s="88">
        <v>5.1118210862619806E-2</v>
      </c>
      <c r="H79" s="79">
        <v>1.25</v>
      </c>
      <c r="I79" s="87">
        <v>23</v>
      </c>
      <c r="J79" s="89">
        <v>0.56521739130434789</v>
      </c>
      <c r="K79" s="86">
        <v>76</v>
      </c>
      <c r="L79" s="77">
        <v>6.4846416382252553E-2</v>
      </c>
      <c r="M79" s="87">
        <v>42</v>
      </c>
      <c r="N79" s="88">
        <v>5.2499999999999998E-2</v>
      </c>
      <c r="O79" s="79">
        <v>0.80952380952380953</v>
      </c>
    </row>
    <row r="80" spans="2:15" ht="15" customHeight="1">
      <c r="B80" s="74"/>
      <c r="C80" s="75" t="s">
        <v>15</v>
      </c>
      <c r="D80" s="86">
        <v>10</v>
      </c>
      <c r="E80" s="77">
        <v>1.9342359767891684E-2</v>
      </c>
      <c r="F80" s="87">
        <v>7</v>
      </c>
      <c r="G80" s="88">
        <v>2.2364217252396165E-2</v>
      </c>
      <c r="H80" s="79">
        <v>0.4285714285714286</v>
      </c>
      <c r="I80" s="87">
        <v>5</v>
      </c>
      <c r="J80" s="89">
        <v>1</v>
      </c>
      <c r="K80" s="86">
        <v>27</v>
      </c>
      <c r="L80" s="77">
        <v>2.303754266211604E-2</v>
      </c>
      <c r="M80" s="87">
        <v>15</v>
      </c>
      <c r="N80" s="88">
        <v>1.8749999999999999E-2</v>
      </c>
      <c r="O80" s="79">
        <v>0.8</v>
      </c>
    </row>
    <row r="81" spans="2:15" ht="15" customHeight="1">
      <c r="B81" s="133"/>
      <c r="C81" s="90" t="s">
        <v>39</v>
      </c>
      <c r="D81" s="91">
        <v>0</v>
      </c>
      <c r="E81" s="92">
        <v>0</v>
      </c>
      <c r="F81" s="91">
        <v>6</v>
      </c>
      <c r="G81" s="97">
        <v>1.9169329073482427E-2</v>
      </c>
      <c r="H81" s="93">
        <v>-1</v>
      </c>
      <c r="I81" s="91">
        <v>1</v>
      </c>
      <c r="J81" s="98">
        <v>-1</v>
      </c>
      <c r="K81" s="91">
        <v>3</v>
      </c>
      <c r="L81" s="97">
        <v>2.5597269624573378E-3</v>
      </c>
      <c r="M81" s="91">
        <v>13</v>
      </c>
      <c r="N81" s="97">
        <v>1.6250000000000001E-2</v>
      </c>
      <c r="O81" s="94">
        <v>-0.76923076923076916</v>
      </c>
    </row>
    <row r="82" spans="2:15" ht="15" customHeight="1">
      <c r="B82" s="25" t="s">
        <v>6</v>
      </c>
      <c r="C82" s="95" t="s">
        <v>40</v>
      </c>
      <c r="D82" s="38">
        <v>517</v>
      </c>
      <c r="E82" s="18">
        <v>1</v>
      </c>
      <c r="F82" s="38">
        <v>313</v>
      </c>
      <c r="G82" s="18">
        <v>1</v>
      </c>
      <c r="H82" s="19">
        <v>0.65175718849840258</v>
      </c>
      <c r="I82" s="38">
        <v>395</v>
      </c>
      <c r="J82" s="20">
        <v>0.30886075949367098</v>
      </c>
      <c r="K82" s="38">
        <v>1172</v>
      </c>
      <c r="L82" s="18">
        <v>1</v>
      </c>
      <c r="M82" s="38">
        <v>800</v>
      </c>
      <c r="N82" s="20">
        <v>1</v>
      </c>
      <c r="O82" s="22">
        <v>0.46500000000000008</v>
      </c>
    </row>
    <row r="83" spans="2:15">
      <c r="B83" s="25" t="s">
        <v>62</v>
      </c>
      <c r="C83" s="95" t="s">
        <v>40</v>
      </c>
      <c r="D83" s="96">
        <v>1</v>
      </c>
      <c r="E83" s="18">
        <v>1</v>
      </c>
      <c r="F83" s="96">
        <v>1</v>
      </c>
      <c r="G83" s="18">
        <v>1</v>
      </c>
      <c r="H83" s="19">
        <v>0</v>
      </c>
      <c r="I83" s="96">
        <v>20</v>
      </c>
      <c r="J83" s="20">
        <v>-0.95</v>
      </c>
      <c r="K83" s="96">
        <v>21</v>
      </c>
      <c r="L83" s="18">
        <v>1</v>
      </c>
      <c r="M83" s="96">
        <v>4</v>
      </c>
      <c r="N83" s="18">
        <v>1</v>
      </c>
      <c r="O83" s="22">
        <v>4.25</v>
      </c>
    </row>
    <row r="84" spans="2:15" ht="15" customHeight="1">
      <c r="B84" s="26"/>
      <c r="C84" s="99" t="s">
        <v>40</v>
      </c>
      <c r="D84" s="39">
        <v>739</v>
      </c>
      <c r="E84" s="13">
        <v>1</v>
      </c>
      <c r="F84" s="39">
        <v>501</v>
      </c>
      <c r="G84" s="13">
        <v>1</v>
      </c>
      <c r="H84" s="14">
        <v>0.47504990019960069</v>
      </c>
      <c r="I84" s="39">
        <v>577</v>
      </c>
      <c r="J84" s="15">
        <v>0.28076256499133456</v>
      </c>
      <c r="K84" s="39">
        <v>1710</v>
      </c>
      <c r="L84" s="13">
        <v>1</v>
      </c>
      <c r="M84" s="39">
        <v>1251</v>
      </c>
      <c r="N84" s="13">
        <v>1</v>
      </c>
      <c r="O84" s="23">
        <v>0.36690647482014382</v>
      </c>
    </row>
    <row r="85" spans="2:15">
      <c r="B85" s="36" t="s">
        <v>53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6" priority="33" operator="lessThan">
      <formula>0</formula>
    </cfRule>
  </conditionalFormatting>
  <conditionalFormatting sqref="H10:H14 J10:J14 O10:O14">
    <cfRule type="cellIs" dxfId="115" priority="32" operator="lessThan">
      <formula>0</formula>
    </cfRule>
  </conditionalFormatting>
  <conditionalFormatting sqref="J18 J15:J16">
    <cfRule type="cellIs" dxfId="114" priority="31" operator="lessThan">
      <formula>0</formula>
    </cfRule>
  </conditionalFormatting>
  <conditionalFormatting sqref="D19:O26 D10:O16">
    <cfRule type="cellIs" dxfId="113" priority="30" operator="equal">
      <formula>0</formula>
    </cfRule>
  </conditionalFormatting>
  <conditionalFormatting sqref="H27:H28 O27:O28 H17:H18 O17:O18">
    <cfRule type="cellIs" dxfId="112" priority="29" operator="lessThan">
      <formula>0</formula>
    </cfRule>
  </conditionalFormatting>
  <conditionalFormatting sqref="H19:H23 J19:J23 O19:O23">
    <cfRule type="cellIs" dxfId="111" priority="28" operator="lessThan">
      <formula>0</formula>
    </cfRule>
  </conditionalFormatting>
  <conditionalFormatting sqref="H30 O30">
    <cfRule type="cellIs" dxfId="110" priority="27" operator="lessThan">
      <formula>0</formula>
    </cfRule>
  </conditionalFormatting>
  <conditionalFormatting sqref="H30 O30 J30">
    <cfRule type="cellIs" dxfId="109" priority="26" operator="lessThan">
      <formula>0</formula>
    </cfRule>
  </conditionalFormatting>
  <conditionalFormatting sqref="H48:H51 J48:J51 O48:O51 O42 H42">
    <cfRule type="cellIs" dxfId="108" priority="25" operator="lessThan">
      <formula>0</formula>
    </cfRule>
  </conditionalFormatting>
  <conditionalFormatting sqref="H51 O51 O42 H42">
    <cfRule type="cellIs" dxfId="107" priority="24" operator="lessThan">
      <formula>0</formula>
    </cfRule>
  </conditionalFormatting>
  <conditionalFormatting sqref="H43:H47 J43:J47 O43:O47">
    <cfRule type="cellIs" dxfId="106" priority="22" operator="lessThan">
      <formula>0</formula>
    </cfRule>
  </conditionalFormatting>
  <conditionalFormatting sqref="D43:O50">
    <cfRule type="cellIs" dxfId="105" priority="21" operator="equal">
      <formula>0</formula>
    </cfRule>
  </conditionalFormatting>
  <conditionalFormatting sqref="H53 J53 O53">
    <cfRule type="cellIs" dxfId="104" priority="20" operator="lessThan">
      <formula>0</formula>
    </cfRule>
  </conditionalFormatting>
  <conditionalFormatting sqref="H52 J52 O52">
    <cfRule type="cellIs" dxfId="103" priority="19" operator="lessThan">
      <formula>0</formula>
    </cfRule>
  </conditionalFormatting>
  <conditionalFormatting sqref="H52 O52">
    <cfRule type="cellIs" dxfId="102" priority="18" operator="lessThan">
      <formula>0</formula>
    </cfRule>
  </conditionalFormatting>
  <conditionalFormatting sqref="H54 O54">
    <cfRule type="cellIs" dxfId="101" priority="17" operator="lessThan">
      <formula>0</formula>
    </cfRule>
  </conditionalFormatting>
  <conditionalFormatting sqref="H54 O54 J54">
    <cfRule type="cellIs" dxfId="100" priority="16" operator="lessThan">
      <formula>0</formula>
    </cfRule>
  </conditionalFormatting>
  <conditionalFormatting sqref="H65:H69 J65:J69 O65:O69">
    <cfRule type="cellIs" dxfId="99" priority="15" operator="lessThan">
      <formula>0</formula>
    </cfRule>
  </conditionalFormatting>
  <conditionalFormatting sqref="J70:J71 O70:O71 H70:H71">
    <cfRule type="cellIs" dxfId="98" priority="14" operator="lessThan">
      <formula>0</formula>
    </cfRule>
  </conditionalFormatting>
  <conditionalFormatting sqref="D74:O80 D65:O71">
    <cfRule type="cellIs" dxfId="97" priority="13" operator="equal">
      <formula>0</formula>
    </cfRule>
  </conditionalFormatting>
  <conditionalFormatting sqref="H79:H81 J79:J81 O79:O81">
    <cfRule type="cellIs" dxfId="96" priority="12" operator="lessThan">
      <formula>0</formula>
    </cfRule>
  </conditionalFormatting>
  <conditionalFormatting sqref="H74:H78 J74:J78 O74:O78">
    <cfRule type="cellIs" dxfId="95" priority="11" operator="lessThan">
      <formula>0</formula>
    </cfRule>
  </conditionalFormatting>
  <conditionalFormatting sqref="H72 O72">
    <cfRule type="cellIs" dxfId="94" priority="10" operator="lessThan">
      <formula>0</formula>
    </cfRule>
  </conditionalFormatting>
  <conditionalFormatting sqref="H72 J72 O72">
    <cfRule type="cellIs" dxfId="93" priority="9" operator="lessThan">
      <formula>0</formula>
    </cfRule>
  </conditionalFormatting>
  <conditionalFormatting sqref="H73 J73 O73">
    <cfRule type="cellIs" dxfId="92" priority="8" operator="lessThan">
      <formula>0</formula>
    </cfRule>
  </conditionalFormatting>
  <conditionalFormatting sqref="H73 O73">
    <cfRule type="cellIs" dxfId="91" priority="7" operator="lessThan">
      <formula>0</formula>
    </cfRule>
  </conditionalFormatting>
  <conditionalFormatting sqref="H81 O81">
    <cfRule type="cellIs" dxfId="90" priority="6" operator="lessThan">
      <formula>0</formula>
    </cfRule>
  </conditionalFormatting>
  <conditionalFormatting sqref="H83 J83 O83">
    <cfRule type="cellIs" dxfId="89" priority="5" operator="lessThan">
      <formula>0</formula>
    </cfRule>
  </conditionalFormatting>
  <conditionalFormatting sqref="H82 J82 O82">
    <cfRule type="cellIs" dxfId="88" priority="4" operator="lessThan">
      <formula>0</formula>
    </cfRule>
  </conditionalFormatting>
  <conditionalFormatting sqref="H82 O82">
    <cfRule type="cellIs" dxfId="87" priority="3" operator="lessThan">
      <formula>0</formula>
    </cfRule>
  </conditionalFormatting>
  <conditionalFormatting sqref="H84 O84">
    <cfRule type="cellIs" dxfId="86" priority="2" operator="lessThan">
      <formula>0</formula>
    </cfRule>
  </conditionalFormatting>
  <conditionalFormatting sqref="H84 O84 J84">
    <cfRule type="cellIs" dxfId="8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J32" sqref="J32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44292</v>
      </c>
    </row>
    <row r="2" spans="2:15">
      <c r="B2" s="200" t="s">
        <v>29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4"/>
    </row>
    <row r="3" spans="2:15">
      <c r="B3" s="201" t="s">
        <v>30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37" t="s">
        <v>46</v>
      </c>
    </row>
    <row r="4" spans="2:15" ht="14.45" customHeight="1">
      <c r="B4" s="188" t="s">
        <v>31</v>
      </c>
      <c r="C4" s="188" t="s">
        <v>1</v>
      </c>
      <c r="D4" s="190" t="s">
        <v>100</v>
      </c>
      <c r="E4" s="191"/>
      <c r="F4" s="191"/>
      <c r="G4" s="191"/>
      <c r="H4" s="192"/>
      <c r="I4" s="191" t="s">
        <v>84</v>
      </c>
      <c r="J4" s="191"/>
      <c r="K4" s="190" t="s">
        <v>101</v>
      </c>
      <c r="L4" s="191"/>
      <c r="M4" s="191"/>
      <c r="N4" s="191"/>
      <c r="O4" s="192"/>
    </row>
    <row r="5" spans="2:15" ht="14.45" customHeight="1">
      <c r="B5" s="189"/>
      <c r="C5" s="189"/>
      <c r="D5" s="202" t="s">
        <v>102</v>
      </c>
      <c r="E5" s="203"/>
      <c r="F5" s="203"/>
      <c r="G5" s="203"/>
      <c r="H5" s="204"/>
      <c r="I5" s="203" t="s">
        <v>85</v>
      </c>
      <c r="J5" s="203"/>
      <c r="K5" s="202" t="s">
        <v>103</v>
      </c>
      <c r="L5" s="203"/>
      <c r="M5" s="203"/>
      <c r="N5" s="203"/>
      <c r="O5" s="204"/>
    </row>
    <row r="6" spans="2:15" ht="14.45" customHeight="1">
      <c r="B6" s="189"/>
      <c r="C6" s="205"/>
      <c r="D6" s="184">
        <v>2021</v>
      </c>
      <c r="E6" s="185"/>
      <c r="F6" s="193">
        <v>2020</v>
      </c>
      <c r="G6" s="193"/>
      <c r="H6" s="195" t="s">
        <v>32</v>
      </c>
      <c r="I6" s="197">
        <v>2021</v>
      </c>
      <c r="J6" s="184" t="s">
        <v>104</v>
      </c>
      <c r="K6" s="184">
        <v>2021</v>
      </c>
      <c r="L6" s="185"/>
      <c r="M6" s="193">
        <v>2020</v>
      </c>
      <c r="N6" s="185"/>
      <c r="O6" s="175" t="s">
        <v>32</v>
      </c>
    </row>
    <row r="7" spans="2:15" ht="15" customHeight="1">
      <c r="B7" s="176" t="s">
        <v>31</v>
      </c>
      <c r="C7" s="206" t="s">
        <v>34</v>
      </c>
      <c r="D7" s="186"/>
      <c r="E7" s="187"/>
      <c r="F7" s="194"/>
      <c r="G7" s="194"/>
      <c r="H7" s="196"/>
      <c r="I7" s="198"/>
      <c r="J7" s="199"/>
      <c r="K7" s="186"/>
      <c r="L7" s="187"/>
      <c r="M7" s="194"/>
      <c r="N7" s="187"/>
      <c r="O7" s="175"/>
    </row>
    <row r="8" spans="2:15" ht="15" customHeight="1">
      <c r="B8" s="176"/>
      <c r="C8" s="206"/>
      <c r="D8" s="159" t="s">
        <v>35</v>
      </c>
      <c r="E8" s="161" t="s">
        <v>2</v>
      </c>
      <c r="F8" s="160" t="s">
        <v>35</v>
      </c>
      <c r="G8" s="56" t="s">
        <v>2</v>
      </c>
      <c r="H8" s="178" t="s">
        <v>36</v>
      </c>
      <c r="I8" s="57" t="s">
        <v>35</v>
      </c>
      <c r="J8" s="180" t="s">
        <v>105</v>
      </c>
      <c r="K8" s="159" t="s">
        <v>35</v>
      </c>
      <c r="L8" s="55" t="s">
        <v>2</v>
      </c>
      <c r="M8" s="160" t="s">
        <v>35</v>
      </c>
      <c r="N8" s="55" t="s">
        <v>2</v>
      </c>
      <c r="O8" s="182" t="s">
        <v>36</v>
      </c>
    </row>
    <row r="9" spans="2:15" ht="15" customHeight="1">
      <c r="B9" s="177"/>
      <c r="C9" s="207"/>
      <c r="D9" s="162" t="s">
        <v>37</v>
      </c>
      <c r="E9" s="163" t="s">
        <v>38</v>
      </c>
      <c r="F9" s="53" t="s">
        <v>37</v>
      </c>
      <c r="G9" s="54" t="s">
        <v>38</v>
      </c>
      <c r="H9" s="179"/>
      <c r="I9" s="58" t="s">
        <v>37</v>
      </c>
      <c r="J9" s="181"/>
      <c r="K9" s="162" t="s">
        <v>37</v>
      </c>
      <c r="L9" s="163" t="s">
        <v>38</v>
      </c>
      <c r="M9" s="53" t="s">
        <v>37</v>
      </c>
      <c r="N9" s="163" t="s">
        <v>38</v>
      </c>
      <c r="O9" s="183"/>
    </row>
    <row r="10" spans="2:15">
      <c r="B10" s="74"/>
      <c r="C10" s="67" t="s">
        <v>12</v>
      </c>
      <c r="D10" s="84">
        <v>30</v>
      </c>
      <c r="E10" s="69">
        <v>0.76923076923076927</v>
      </c>
      <c r="F10" s="85">
        <v>10</v>
      </c>
      <c r="G10" s="70">
        <v>0.5</v>
      </c>
      <c r="H10" s="71">
        <v>2</v>
      </c>
      <c r="I10" s="85">
        <v>20</v>
      </c>
      <c r="J10" s="73">
        <v>0.5</v>
      </c>
      <c r="K10" s="84">
        <v>61</v>
      </c>
      <c r="L10" s="69">
        <v>0.62244897959183676</v>
      </c>
      <c r="M10" s="85">
        <v>38</v>
      </c>
      <c r="N10" s="70">
        <v>0.62295081967213117</v>
      </c>
      <c r="O10" s="71">
        <v>0.60526315789473695</v>
      </c>
    </row>
    <row r="11" spans="2:15">
      <c r="B11" s="74"/>
      <c r="C11" s="75" t="s">
        <v>15</v>
      </c>
      <c r="D11" s="86">
        <v>2</v>
      </c>
      <c r="E11" s="77">
        <v>5.128205128205128E-2</v>
      </c>
      <c r="F11" s="87">
        <v>3</v>
      </c>
      <c r="G11" s="88">
        <v>0.15</v>
      </c>
      <c r="H11" s="79">
        <v>-0.33333333333333337</v>
      </c>
      <c r="I11" s="87">
        <v>3</v>
      </c>
      <c r="J11" s="89">
        <v>-0.33333333333333337</v>
      </c>
      <c r="K11" s="86">
        <v>18</v>
      </c>
      <c r="L11" s="77">
        <v>0.18367346938775511</v>
      </c>
      <c r="M11" s="87">
        <v>13</v>
      </c>
      <c r="N11" s="88">
        <v>0.21311475409836064</v>
      </c>
      <c r="O11" s="79">
        <v>0.38461538461538458</v>
      </c>
    </row>
    <row r="12" spans="2:15">
      <c r="B12" s="74"/>
      <c r="C12" s="75" t="s">
        <v>20</v>
      </c>
      <c r="D12" s="86">
        <v>3</v>
      </c>
      <c r="E12" s="77">
        <v>7.6923076923076927E-2</v>
      </c>
      <c r="F12" s="87">
        <v>4</v>
      </c>
      <c r="G12" s="88">
        <v>0.2</v>
      </c>
      <c r="H12" s="79">
        <v>-0.25</v>
      </c>
      <c r="I12" s="87">
        <v>2</v>
      </c>
      <c r="J12" s="89">
        <v>0.5</v>
      </c>
      <c r="K12" s="86">
        <v>5</v>
      </c>
      <c r="L12" s="77">
        <v>5.1020408163265307E-2</v>
      </c>
      <c r="M12" s="87">
        <v>5</v>
      </c>
      <c r="N12" s="88">
        <v>8.1967213114754092E-2</v>
      </c>
      <c r="O12" s="79">
        <v>0</v>
      </c>
    </row>
    <row r="13" spans="2:15">
      <c r="B13" s="74"/>
      <c r="C13" s="75" t="s">
        <v>4</v>
      </c>
      <c r="D13" s="86">
        <v>2</v>
      </c>
      <c r="E13" s="77">
        <v>5.128205128205128E-2</v>
      </c>
      <c r="F13" s="87">
        <v>1</v>
      </c>
      <c r="G13" s="88">
        <v>0.05</v>
      </c>
      <c r="H13" s="79">
        <v>1</v>
      </c>
      <c r="I13" s="87">
        <v>1</v>
      </c>
      <c r="J13" s="89">
        <v>1</v>
      </c>
      <c r="K13" s="86">
        <v>4</v>
      </c>
      <c r="L13" s="77">
        <v>4.0816326530612242E-2</v>
      </c>
      <c r="M13" s="87">
        <v>2</v>
      </c>
      <c r="N13" s="88">
        <v>3.2786885245901641E-2</v>
      </c>
      <c r="O13" s="79">
        <v>1</v>
      </c>
    </row>
    <row r="14" spans="2:15">
      <c r="B14" s="116"/>
      <c r="C14" s="75" t="s">
        <v>83</v>
      </c>
      <c r="D14" s="86">
        <v>0</v>
      </c>
      <c r="E14" s="77">
        <v>0</v>
      </c>
      <c r="F14" s="87">
        <v>0</v>
      </c>
      <c r="G14" s="88">
        <v>0</v>
      </c>
      <c r="H14" s="79"/>
      <c r="I14" s="87">
        <v>2</v>
      </c>
      <c r="J14" s="89">
        <v>-1</v>
      </c>
      <c r="K14" s="86">
        <v>2</v>
      </c>
      <c r="L14" s="77">
        <v>2.0408163265306121E-2</v>
      </c>
      <c r="M14" s="87">
        <v>0</v>
      </c>
      <c r="N14" s="88">
        <v>0</v>
      </c>
      <c r="O14" s="79"/>
    </row>
    <row r="15" spans="2:15">
      <c r="B15" s="74"/>
      <c r="C15" s="75" t="s">
        <v>51</v>
      </c>
      <c r="D15" s="86">
        <v>1</v>
      </c>
      <c r="E15" s="77">
        <v>2.564102564102564E-2</v>
      </c>
      <c r="F15" s="87">
        <v>1</v>
      </c>
      <c r="G15" s="88">
        <v>0.05</v>
      </c>
      <c r="H15" s="79">
        <v>0</v>
      </c>
      <c r="I15" s="87">
        <v>0</v>
      </c>
      <c r="J15" s="89"/>
      <c r="K15" s="86">
        <v>2</v>
      </c>
      <c r="L15" s="77">
        <v>2.0408163265306121E-2</v>
      </c>
      <c r="M15" s="87">
        <v>1</v>
      </c>
      <c r="N15" s="88">
        <v>1.6393442622950821E-2</v>
      </c>
      <c r="O15" s="79">
        <v>1</v>
      </c>
    </row>
    <row r="16" spans="2:15">
      <c r="B16" s="74"/>
      <c r="C16" s="75" t="s">
        <v>14</v>
      </c>
      <c r="D16" s="86">
        <v>0</v>
      </c>
      <c r="E16" s="77">
        <v>0</v>
      </c>
      <c r="F16" s="87">
        <v>0</v>
      </c>
      <c r="G16" s="88">
        <v>0</v>
      </c>
      <c r="H16" s="79"/>
      <c r="I16" s="87">
        <v>0</v>
      </c>
      <c r="J16" s="89"/>
      <c r="K16" s="86">
        <v>2</v>
      </c>
      <c r="L16" s="77">
        <v>2.0408163265306121E-2</v>
      </c>
      <c r="M16" s="87">
        <v>0</v>
      </c>
      <c r="N16" s="88">
        <v>0</v>
      </c>
      <c r="O16" s="79"/>
    </row>
    <row r="17" spans="2:16">
      <c r="B17" s="126"/>
      <c r="C17" s="90" t="s">
        <v>39</v>
      </c>
      <c r="D17" s="91">
        <v>1</v>
      </c>
      <c r="E17" s="92">
        <v>2.564102564102564E-2</v>
      </c>
      <c r="F17" s="91">
        <v>1</v>
      </c>
      <c r="G17" s="92">
        <v>0.05</v>
      </c>
      <c r="H17" s="93">
        <v>0</v>
      </c>
      <c r="I17" s="91">
        <v>1</v>
      </c>
      <c r="J17" s="92">
        <v>3.4482758620689655E-2</v>
      </c>
      <c r="K17" s="91">
        <v>4</v>
      </c>
      <c r="L17" s="92">
        <v>4.0816326530612242E-2</v>
      </c>
      <c r="M17" s="91">
        <v>2</v>
      </c>
      <c r="N17" s="92">
        <v>3.2786885245901641E-2</v>
      </c>
      <c r="O17" s="94">
        <v>1</v>
      </c>
    </row>
    <row r="18" spans="2:16">
      <c r="B18" s="25" t="s">
        <v>47</v>
      </c>
      <c r="C18" s="95" t="s">
        <v>40</v>
      </c>
      <c r="D18" s="38">
        <v>39</v>
      </c>
      <c r="E18" s="18">
        <v>1</v>
      </c>
      <c r="F18" s="38">
        <v>20</v>
      </c>
      <c r="G18" s="18">
        <v>1</v>
      </c>
      <c r="H18" s="19">
        <v>0.95</v>
      </c>
      <c r="I18" s="38">
        <v>29</v>
      </c>
      <c r="J18" s="20">
        <v>0.34482758620689657</v>
      </c>
      <c r="K18" s="38">
        <v>98</v>
      </c>
      <c r="L18" s="18">
        <v>1</v>
      </c>
      <c r="M18" s="38">
        <v>61</v>
      </c>
      <c r="N18" s="20">
        <v>1</v>
      </c>
      <c r="O18" s="22">
        <v>0.60655737704918034</v>
      </c>
    </row>
    <row r="19" spans="2:16">
      <c r="B19" s="74"/>
      <c r="C19" s="67" t="s">
        <v>3</v>
      </c>
      <c r="D19" s="84">
        <v>737</v>
      </c>
      <c r="E19" s="69">
        <v>0.23227229751024267</v>
      </c>
      <c r="F19" s="85">
        <v>321</v>
      </c>
      <c r="G19" s="70">
        <v>0.21645313553607554</v>
      </c>
      <c r="H19" s="71">
        <v>1.29595015576324</v>
      </c>
      <c r="I19" s="85">
        <v>716</v>
      </c>
      <c r="J19" s="73">
        <v>2.9329608938547524E-2</v>
      </c>
      <c r="K19" s="84">
        <v>1815</v>
      </c>
      <c r="L19" s="69">
        <v>0.24697237719417608</v>
      </c>
      <c r="M19" s="85">
        <v>1074</v>
      </c>
      <c r="N19" s="70">
        <v>0.23126614987080105</v>
      </c>
      <c r="O19" s="71">
        <v>0.6899441340782122</v>
      </c>
    </row>
    <row r="20" spans="2:16">
      <c r="B20" s="74"/>
      <c r="C20" s="75" t="s">
        <v>13</v>
      </c>
      <c r="D20" s="86">
        <v>602</v>
      </c>
      <c r="E20" s="77">
        <v>0.1897258115348251</v>
      </c>
      <c r="F20" s="87">
        <v>244</v>
      </c>
      <c r="G20" s="88">
        <v>0.16453135536075522</v>
      </c>
      <c r="H20" s="79">
        <v>1.4672131147540983</v>
      </c>
      <c r="I20" s="87">
        <v>526</v>
      </c>
      <c r="J20" s="89">
        <v>0.14448669201520903</v>
      </c>
      <c r="K20" s="86">
        <v>1366</v>
      </c>
      <c r="L20" s="77">
        <v>0.18587562933732479</v>
      </c>
      <c r="M20" s="87">
        <v>768</v>
      </c>
      <c r="N20" s="88">
        <v>0.16537467700258399</v>
      </c>
      <c r="O20" s="79">
        <v>0.77864583333333326</v>
      </c>
    </row>
    <row r="21" spans="2:16">
      <c r="B21" s="74"/>
      <c r="C21" s="75" t="s">
        <v>11</v>
      </c>
      <c r="D21" s="86">
        <v>480</v>
      </c>
      <c r="E21" s="77">
        <v>0.15127639457926254</v>
      </c>
      <c r="F21" s="87">
        <v>324</v>
      </c>
      <c r="G21" s="88">
        <v>0.21847606203641268</v>
      </c>
      <c r="H21" s="79">
        <v>0.4814814814814814</v>
      </c>
      <c r="I21" s="87">
        <v>529</v>
      </c>
      <c r="J21" s="89">
        <v>-9.2627599243856329E-2</v>
      </c>
      <c r="K21" s="86">
        <v>1320</v>
      </c>
      <c r="L21" s="77">
        <v>0.17961627432303715</v>
      </c>
      <c r="M21" s="87">
        <v>852</v>
      </c>
      <c r="N21" s="88">
        <v>0.1834625322997416</v>
      </c>
      <c r="O21" s="79">
        <v>0.54929577464788726</v>
      </c>
    </row>
    <row r="22" spans="2:16">
      <c r="B22" s="74"/>
      <c r="C22" s="75" t="s">
        <v>4</v>
      </c>
      <c r="D22" s="86">
        <v>451</v>
      </c>
      <c r="E22" s="77">
        <v>0.14213677907343208</v>
      </c>
      <c r="F22" s="87">
        <v>228</v>
      </c>
      <c r="G22" s="88">
        <v>0.15374241402562375</v>
      </c>
      <c r="H22" s="79">
        <v>0.97807017543859653</v>
      </c>
      <c r="I22" s="87">
        <v>375</v>
      </c>
      <c r="J22" s="89">
        <v>0.20266666666666677</v>
      </c>
      <c r="K22" s="86">
        <v>1021</v>
      </c>
      <c r="L22" s="77">
        <v>0.13893046673016737</v>
      </c>
      <c r="M22" s="87">
        <v>775</v>
      </c>
      <c r="N22" s="88">
        <v>0.16688199827734712</v>
      </c>
      <c r="O22" s="79">
        <v>0.31741935483870964</v>
      </c>
    </row>
    <row r="23" spans="2:16">
      <c r="B23" s="116"/>
      <c r="C23" s="75" t="s">
        <v>12</v>
      </c>
      <c r="D23" s="86">
        <v>515</v>
      </c>
      <c r="E23" s="77">
        <v>0.16230696501733374</v>
      </c>
      <c r="F23" s="87">
        <v>177</v>
      </c>
      <c r="G23" s="88">
        <v>0.11935266351989211</v>
      </c>
      <c r="H23" s="79">
        <v>1.9096045197740112</v>
      </c>
      <c r="I23" s="87">
        <v>344</v>
      </c>
      <c r="J23" s="89">
        <v>0.49709302325581395</v>
      </c>
      <c r="K23" s="86">
        <v>1012</v>
      </c>
      <c r="L23" s="77">
        <v>0.13770581031432849</v>
      </c>
      <c r="M23" s="87">
        <v>587</v>
      </c>
      <c r="N23" s="88">
        <v>0.12639965546942292</v>
      </c>
      <c r="O23" s="79">
        <v>0.72402044293015333</v>
      </c>
    </row>
    <row r="24" spans="2:16">
      <c r="B24" s="74"/>
      <c r="C24" s="75" t="s">
        <v>15</v>
      </c>
      <c r="D24" s="86">
        <v>227</v>
      </c>
      <c r="E24" s="77">
        <v>7.1541128269776239E-2</v>
      </c>
      <c r="F24" s="87">
        <v>111</v>
      </c>
      <c r="G24" s="88">
        <v>7.4848280512474719E-2</v>
      </c>
      <c r="H24" s="79">
        <v>1.045045045045045</v>
      </c>
      <c r="I24" s="87">
        <v>117</v>
      </c>
      <c r="J24" s="89">
        <v>0.94017094017094016</v>
      </c>
      <c r="K24" s="86">
        <v>440</v>
      </c>
      <c r="L24" s="77">
        <v>5.9872091441012382E-2</v>
      </c>
      <c r="M24" s="87">
        <v>311</v>
      </c>
      <c r="N24" s="88">
        <v>6.6968130921619295E-2</v>
      </c>
      <c r="O24" s="79">
        <v>0.41479099678456599</v>
      </c>
    </row>
    <row r="25" spans="2:16">
      <c r="B25" s="74"/>
      <c r="C25" s="75" t="s">
        <v>14</v>
      </c>
      <c r="D25" s="86">
        <v>134</v>
      </c>
      <c r="E25" s="77">
        <v>4.2231326820044122E-2</v>
      </c>
      <c r="F25" s="87">
        <v>63</v>
      </c>
      <c r="G25" s="88">
        <v>4.248145650708024E-2</v>
      </c>
      <c r="H25" s="79">
        <v>1.126984126984127</v>
      </c>
      <c r="I25" s="87">
        <v>82</v>
      </c>
      <c r="J25" s="89">
        <v>0.63414634146341453</v>
      </c>
      <c r="K25" s="86">
        <v>285</v>
      </c>
      <c r="L25" s="77">
        <v>3.8780786501564836E-2</v>
      </c>
      <c r="M25" s="87">
        <v>223</v>
      </c>
      <c r="N25" s="88">
        <v>4.8018949181739878E-2</v>
      </c>
      <c r="O25" s="79">
        <v>0.27802690582959633</v>
      </c>
    </row>
    <row r="26" spans="2:16">
      <c r="B26" s="74"/>
      <c r="C26" s="75" t="s">
        <v>75</v>
      </c>
      <c r="D26" s="86">
        <v>22</v>
      </c>
      <c r="E26" s="77">
        <v>6.9335014182161994E-3</v>
      </c>
      <c r="F26" s="87">
        <v>2</v>
      </c>
      <c r="G26" s="88">
        <v>1.3486176668914363E-3</v>
      </c>
      <c r="H26" s="79">
        <v>10</v>
      </c>
      <c r="I26" s="87">
        <v>17</v>
      </c>
      <c r="J26" s="89">
        <v>0.29411764705882359</v>
      </c>
      <c r="K26" s="86">
        <v>59</v>
      </c>
      <c r="L26" s="77">
        <v>8.0283031704993877E-3</v>
      </c>
      <c r="M26" s="87">
        <v>14</v>
      </c>
      <c r="N26" s="88">
        <v>3.0146425495262705E-3</v>
      </c>
      <c r="O26" s="79">
        <v>3.2142857142857144</v>
      </c>
    </row>
    <row r="27" spans="2:16">
      <c r="B27" s="133"/>
      <c r="C27" s="90" t="s">
        <v>39</v>
      </c>
      <c r="D27" s="102">
        <f>+D28-SUM(D19:D26)</f>
        <v>5</v>
      </c>
      <c r="E27" s="92">
        <f>+E28-SUM(E19:E26)</f>
        <v>1.5757957768672837E-3</v>
      </c>
      <c r="F27" s="102">
        <f>+F28-SUM(F19:F26)</f>
        <v>13</v>
      </c>
      <c r="G27" s="92">
        <f>+G28-SUM(G19:G26)</f>
        <v>8.7660148347943334E-3</v>
      </c>
      <c r="H27" s="93">
        <f>+D27/F27-1</f>
        <v>-0.61538461538461542</v>
      </c>
      <c r="I27" s="91">
        <f>+I28-SUM(I20:I26)</f>
        <v>731</v>
      </c>
      <c r="J27" s="92">
        <f>+D27/I27-1</f>
        <v>-0.99316005471956226</v>
      </c>
      <c r="K27" s="102">
        <f>+K28-SUM(K19:K26)</f>
        <v>31</v>
      </c>
      <c r="L27" s="92">
        <f>+L28-SUM(L19:L26)</f>
        <v>4.2182609878894661E-3</v>
      </c>
      <c r="M27" s="102">
        <f>+M28-SUM(M19:M26)</f>
        <v>40</v>
      </c>
      <c r="N27" s="92">
        <f>+N28-SUM(N19:N26)</f>
        <v>8.6132644272179926E-3</v>
      </c>
      <c r="O27" s="93">
        <f>+K27/M27-1</f>
        <v>-0.22499999999999998</v>
      </c>
    </row>
    <row r="28" spans="2:16">
      <c r="B28" s="25" t="s">
        <v>48</v>
      </c>
      <c r="C28" s="95" t="s">
        <v>40</v>
      </c>
      <c r="D28" s="38">
        <v>3173</v>
      </c>
      <c r="E28" s="18">
        <v>1</v>
      </c>
      <c r="F28" s="38">
        <v>1483</v>
      </c>
      <c r="G28" s="18">
        <v>1</v>
      </c>
      <c r="H28" s="19">
        <v>1.1395819285232638</v>
      </c>
      <c r="I28" s="38">
        <v>2721</v>
      </c>
      <c r="J28" s="20">
        <v>0.16611539875045933</v>
      </c>
      <c r="K28" s="38">
        <v>7349</v>
      </c>
      <c r="L28" s="18">
        <v>1</v>
      </c>
      <c r="M28" s="38">
        <v>4644</v>
      </c>
      <c r="N28" s="20">
        <v>1</v>
      </c>
      <c r="O28" s="22">
        <v>0.58247200689061152</v>
      </c>
    </row>
    <row r="29" spans="2:16">
      <c r="B29" s="25" t="s">
        <v>62</v>
      </c>
      <c r="C29" s="95" t="s">
        <v>40</v>
      </c>
      <c r="D29" s="96">
        <v>1</v>
      </c>
      <c r="E29" s="18">
        <v>1</v>
      </c>
      <c r="F29" s="96">
        <v>1</v>
      </c>
      <c r="G29" s="18">
        <v>1</v>
      </c>
      <c r="H29" s="19">
        <v>0</v>
      </c>
      <c r="I29" s="96">
        <v>20</v>
      </c>
      <c r="J29" s="18">
        <v>-0.95</v>
      </c>
      <c r="K29" s="96">
        <v>21</v>
      </c>
      <c r="L29" s="18">
        <v>1</v>
      </c>
      <c r="M29" s="96">
        <v>5</v>
      </c>
      <c r="N29" s="18">
        <v>1</v>
      </c>
      <c r="O29" s="22">
        <v>3.2</v>
      </c>
      <c r="P29" s="28"/>
    </row>
    <row r="30" spans="2:16">
      <c r="B30" s="26"/>
      <c r="C30" s="99" t="s">
        <v>40</v>
      </c>
      <c r="D30" s="39">
        <v>3213</v>
      </c>
      <c r="E30" s="13">
        <v>1</v>
      </c>
      <c r="F30" s="39">
        <v>1504</v>
      </c>
      <c r="G30" s="13">
        <v>1</v>
      </c>
      <c r="H30" s="14">
        <v>1.1363031914893615</v>
      </c>
      <c r="I30" s="39">
        <v>2770</v>
      </c>
      <c r="J30" s="15">
        <v>0.15992779783393507</v>
      </c>
      <c r="K30" s="39">
        <v>7468</v>
      </c>
      <c r="L30" s="13">
        <v>1</v>
      </c>
      <c r="M30" s="39">
        <v>4710</v>
      </c>
      <c r="N30" s="13">
        <v>1</v>
      </c>
      <c r="O30" s="23">
        <v>0.58556263269639075</v>
      </c>
      <c r="P30" s="28"/>
    </row>
    <row r="31" spans="2:16" ht="14.45" customHeight="1">
      <c r="B31" s="144" t="s">
        <v>88</v>
      </c>
      <c r="C31" s="146"/>
      <c r="D31" s="144"/>
      <c r="E31" s="144"/>
      <c r="F31" s="144"/>
      <c r="G31" s="144"/>
    </row>
    <row r="32" spans="2:16">
      <c r="B32" s="147" t="s">
        <v>89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200" t="s">
        <v>49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4"/>
    </row>
    <row r="36" spans="2:15">
      <c r="B36" s="201" t="s">
        <v>50</v>
      </c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9" t="s">
        <v>46</v>
      </c>
    </row>
    <row r="37" spans="2:15" ht="14.45" customHeight="1">
      <c r="B37" s="188" t="s">
        <v>31</v>
      </c>
      <c r="C37" s="188" t="s">
        <v>1</v>
      </c>
      <c r="D37" s="190" t="s">
        <v>100</v>
      </c>
      <c r="E37" s="191"/>
      <c r="F37" s="191"/>
      <c r="G37" s="191"/>
      <c r="H37" s="192"/>
      <c r="I37" s="191" t="s">
        <v>84</v>
      </c>
      <c r="J37" s="191"/>
      <c r="K37" s="190" t="s">
        <v>101</v>
      </c>
      <c r="L37" s="191"/>
      <c r="M37" s="191"/>
      <c r="N37" s="191"/>
      <c r="O37" s="192"/>
    </row>
    <row r="38" spans="2:15" ht="14.45" customHeight="1">
      <c r="B38" s="189"/>
      <c r="C38" s="189"/>
      <c r="D38" s="202" t="s">
        <v>102</v>
      </c>
      <c r="E38" s="203"/>
      <c r="F38" s="203"/>
      <c r="G38" s="203"/>
      <c r="H38" s="204"/>
      <c r="I38" s="203" t="s">
        <v>85</v>
      </c>
      <c r="J38" s="203"/>
      <c r="K38" s="202" t="s">
        <v>103</v>
      </c>
      <c r="L38" s="203"/>
      <c r="M38" s="203"/>
      <c r="N38" s="203"/>
      <c r="O38" s="204"/>
    </row>
    <row r="39" spans="2:15" ht="14.45" customHeight="1">
      <c r="B39" s="189"/>
      <c r="C39" s="205"/>
      <c r="D39" s="184">
        <v>2021</v>
      </c>
      <c r="E39" s="185"/>
      <c r="F39" s="193">
        <v>2020</v>
      </c>
      <c r="G39" s="193"/>
      <c r="H39" s="195" t="s">
        <v>32</v>
      </c>
      <c r="I39" s="197">
        <v>2021</v>
      </c>
      <c r="J39" s="184" t="s">
        <v>104</v>
      </c>
      <c r="K39" s="184">
        <v>2021</v>
      </c>
      <c r="L39" s="185"/>
      <c r="M39" s="193">
        <v>2020</v>
      </c>
      <c r="N39" s="185"/>
      <c r="O39" s="175" t="s">
        <v>32</v>
      </c>
    </row>
    <row r="40" spans="2:15" ht="14.45" customHeight="1">
      <c r="B40" s="176" t="s">
        <v>31</v>
      </c>
      <c r="C40" s="206" t="s">
        <v>34</v>
      </c>
      <c r="D40" s="186"/>
      <c r="E40" s="187"/>
      <c r="F40" s="194"/>
      <c r="G40" s="194"/>
      <c r="H40" s="196"/>
      <c r="I40" s="198"/>
      <c r="J40" s="199"/>
      <c r="K40" s="186"/>
      <c r="L40" s="187"/>
      <c r="M40" s="194"/>
      <c r="N40" s="187"/>
      <c r="O40" s="175"/>
    </row>
    <row r="41" spans="2:15" ht="14.45" customHeight="1">
      <c r="B41" s="176"/>
      <c r="C41" s="206"/>
      <c r="D41" s="157" t="s">
        <v>35</v>
      </c>
      <c r="E41" s="153" t="s">
        <v>2</v>
      </c>
      <c r="F41" s="156" t="s">
        <v>35</v>
      </c>
      <c r="G41" s="56" t="s">
        <v>2</v>
      </c>
      <c r="H41" s="178" t="s">
        <v>36</v>
      </c>
      <c r="I41" s="57" t="s">
        <v>35</v>
      </c>
      <c r="J41" s="180" t="s">
        <v>105</v>
      </c>
      <c r="K41" s="157" t="s">
        <v>35</v>
      </c>
      <c r="L41" s="55" t="s">
        <v>2</v>
      </c>
      <c r="M41" s="156" t="s">
        <v>35</v>
      </c>
      <c r="N41" s="55" t="s">
        <v>2</v>
      </c>
      <c r="O41" s="182" t="s">
        <v>36</v>
      </c>
    </row>
    <row r="42" spans="2:15" ht="14.45" customHeight="1">
      <c r="B42" s="177"/>
      <c r="C42" s="207"/>
      <c r="D42" s="154" t="s">
        <v>37</v>
      </c>
      <c r="E42" s="155" t="s">
        <v>38</v>
      </c>
      <c r="F42" s="53" t="s">
        <v>37</v>
      </c>
      <c r="G42" s="54" t="s">
        <v>38</v>
      </c>
      <c r="H42" s="179"/>
      <c r="I42" s="58" t="s">
        <v>37</v>
      </c>
      <c r="J42" s="181"/>
      <c r="K42" s="154" t="s">
        <v>37</v>
      </c>
      <c r="L42" s="155" t="s">
        <v>38</v>
      </c>
      <c r="M42" s="53" t="s">
        <v>37</v>
      </c>
      <c r="N42" s="155" t="s">
        <v>38</v>
      </c>
      <c r="O42" s="183"/>
    </row>
    <row r="43" spans="2:15">
      <c r="B43" s="25" t="s">
        <v>47</v>
      </c>
      <c r="C43" s="95" t="s">
        <v>40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635</v>
      </c>
      <c r="E44" s="69">
        <v>0.25666936135812451</v>
      </c>
      <c r="F44" s="85">
        <v>240</v>
      </c>
      <c r="G44" s="70">
        <v>0.23928215353938184</v>
      </c>
      <c r="H44" s="71">
        <v>1.6458333333333335</v>
      </c>
      <c r="I44" s="85">
        <v>635</v>
      </c>
      <c r="J44" s="73">
        <v>0</v>
      </c>
      <c r="K44" s="84">
        <v>1596</v>
      </c>
      <c r="L44" s="69">
        <v>0.2771795762417506</v>
      </c>
      <c r="M44" s="85">
        <v>917</v>
      </c>
      <c r="N44" s="70">
        <v>0.26518218623481782</v>
      </c>
      <c r="O44" s="71">
        <v>0.74045801526717558</v>
      </c>
    </row>
    <row r="45" spans="2:15">
      <c r="B45" s="74"/>
      <c r="C45" s="75" t="s">
        <v>11</v>
      </c>
      <c r="D45" s="86">
        <v>384</v>
      </c>
      <c r="E45" s="77">
        <v>0.15521422797089734</v>
      </c>
      <c r="F45" s="87">
        <v>262</v>
      </c>
      <c r="G45" s="88">
        <v>0.2612163509471585</v>
      </c>
      <c r="H45" s="79">
        <v>0.46564885496183206</v>
      </c>
      <c r="I45" s="87">
        <v>464</v>
      </c>
      <c r="J45" s="89">
        <v>-0.17241379310344829</v>
      </c>
      <c r="K45" s="86">
        <v>1122</v>
      </c>
      <c r="L45" s="77">
        <v>0.19485932615491491</v>
      </c>
      <c r="M45" s="87">
        <v>733</v>
      </c>
      <c r="N45" s="88">
        <v>0.21197223828802778</v>
      </c>
      <c r="O45" s="79">
        <v>0.53069577080491137</v>
      </c>
    </row>
    <row r="46" spans="2:15" ht="15" customHeight="1">
      <c r="B46" s="74"/>
      <c r="C46" s="75" t="s">
        <v>13</v>
      </c>
      <c r="D46" s="86">
        <v>490</v>
      </c>
      <c r="E46" s="77">
        <v>0.19805982215036377</v>
      </c>
      <c r="F46" s="87">
        <v>185</v>
      </c>
      <c r="G46" s="88">
        <v>0.18444666001994017</v>
      </c>
      <c r="H46" s="79">
        <v>1.6486486486486487</v>
      </c>
      <c r="I46" s="87">
        <v>450</v>
      </c>
      <c r="J46" s="89">
        <v>8.8888888888888795E-2</v>
      </c>
      <c r="K46" s="86">
        <v>1116</v>
      </c>
      <c r="L46" s="77">
        <v>0.19381729767280306</v>
      </c>
      <c r="M46" s="87">
        <v>610</v>
      </c>
      <c r="N46" s="88">
        <v>0.17640254482359746</v>
      </c>
      <c r="O46" s="79">
        <v>0.82950819672131137</v>
      </c>
    </row>
    <row r="47" spans="2:15">
      <c r="B47" s="74"/>
      <c r="C47" s="75" t="s">
        <v>12</v>
      </c>
      <c r="D47" s="86">
        <v>386</v>
      </c>
      <c r="E47" s="77">
        <v>0.15602263540824576</v>
      </c>
      <c r="F47" s="87">
        <v>108</v>
      </c>
      <c r="G47" s="88">
        <v>0.10767696909272183</v>
      </c>
      <c r="H47" s="79">
        <v>2.574074074074074</v>
      </c>
      <c r="I47" s="87">
        <v>241</v>
      </c>
      <c r="J47" s="89">
        <v>0.60165975103734448</v>
      </c>
      <c r="K47" s="86">
        <v>731</v>
      </c>
      <c r="L47" s="77">
        <v>0.1269538034039597</v>
      </c>
      <c r="M47" s="87">
        <v>381</v>
      </c>
      <c r="N47" s="88">
        <v>0.1101792943898207</v>
      </c>
      <c r="O47" s="79">
        <v>0.91863517060367461</v>
      </c>
    </row>
    <row r="48" spans="2:15" ht="15" customHeight="1">
      <c r="B48" s="116"/>
      <c r="C48" s="75" t="s">
        <v>4</v>
      </c>
      <c r="D48" s="86">
        <v>325</v>
      </c>
      <c r="E48" s="77">
        <v>0.13136620856911885</v>
      </c>
      <c r="F48" s="87">
        <v>132</v>
      </c>
      <c r="G48" s="88">
        <v>0.13160518444666003</v>
      </c>
      <c r="H48" s="79">
        <v>1.4621212121212119</v>
      </c>
      <c r="I48" s="87">
        <v>273</v>
      </c>
      <c r="J48" s="89">
        <v>0.19047619047619047</v>
      </c>
      <c r="K48" s="86">
        <v>712</v>
      </c>
      <c r="L48" s="77">
        <v>0.12365404654393887</v>
      </c>
      <c r="M48" s="87">
        <v>517</v>
      </c>
      <c r="N48" s="88">
        <v>0.1495083863504916</v>
      </c>
      <c r="O48" s="79">
        <v>0.3771760154738879</v>
      </c>
    </row>
    <row r="49" spans="2:15">
      <c r="B49" s="74"/>
      <c r="C49" s="75" t="s">
        <v>15</v>
      </c>
      <c r="D49" s="86">
        <v>137</v>
      </c>
      <c r="E49" s="77">
        <v>5.5375909458367019E-2</v>
      </c>
      <c r="F49" s="87">
        <v>27</v>
      </c>
      <c r="G49" s="88">
        <v>2.6919242273180457E-2</v>
      </c>
      <c r="H49" s="79">
        <v>4.0740740740740744</v>
      </c>
      <c r="I49" s="87">
        <v>56</v>
      </c>
      <c r="J49" s="89">
        <v>1.4464285714285716</v>
      </c>
      <c r="K49" s="86">
        <v>220</v>
      </c>
      <c r="L49" s="77">
        <v>3.8207711010767628E-2</v>
      </c>
      <c r="M49" s="87">
        <v>103</v>
      </c>
      <c r="N49" s="88">
        <v>2.9786003470213998E-2</v>
      </c>
      <c r="O49" s="79">
        <v>1.1359223300970873</v>
      </c>
    </row>
    <row r="50" spans="2:15">
      <c r="B50" s="74"/>
      <c r="C50" s="75" t="s">
        <v>14</v>
      </c>
      <c r="D50" s="86">
        <v>95</v>
      </c>
      <c r="E50" s="77">
        <v>3.839935327405012E-2</v>
      </c>
      <c r="F50" s="87">
        <v>47</v>
      </c>
      <c r="G50" s="88">
        <v>4.6859421734795612E-2</v>
      </c>
      <c r="H50" s="79">
        <v>1.021276595744681</v>
      </c>
      <c r="I50" s="87">
        <v>57</v>
      </c>
      <c r="J50" s="89">
        <v>0.66666666666666674</v>
      </c>
      <c r="K50" s="86">
        <v>202</v>
      </c>
      <c r="L50" s="77">
        <v>3.5081625564432097E-2</v>
      </c>
      <c r="M50" s="87">
        <v>178</v>
      </c>
      <c r="N50" s="88">
        <v>5.1474840948525162E-2</v>
      </c>
      <c r="O50" s="79">
        <v>0.13483146067415741</v>
      </c>
    </row>
    <row r="51" spans="2:15">
      <c r="B51" s="74"/>
      <c r="C51" s="75" t="s">
        <v>75</v>
      </c>
      <c r="D51" s="86">
        <v>22</v>
      </c>
      <c r="E51" s="77">
        <v>8.8924818108326604E-3</v>
      </c>
      <c r="F51" s="87">
        <v>2</v>
      </c>
      <c r="G51" s="88">
        <v>1.9940179461615153E-3</v>
      </c>
      <c r="H51" s="79">
        <v>10</v>
      </c>
      <c r="I51" s="87">
        <v>17</v>
      </c>
      <c r="J51" s="89">
        <v>0.29411764705882359</v>
      </c>
      <c r="K51" s="86">
        <v>59</v>
      </c>
      <c r="L51" s="77">
        <v>1.0246613407433136E-2</v>
      </c>
      <c r="M51" s="87">
        <v>14</v>
      </c>
      <c r="N51" s="88">
        <v>4.048582995951417E-3</v>
      </c>
      <c r="O51" s="79">
        <v>3.2142857142857144</v>
      </c>
    </row>
    <row r="52" spans="2:15">
      <c r="B52" s="133"/>
      <c r="C52" s="90" t="s">
        <v>39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0</v>
      </c>
      <c r="J52" s="98"/>
      <c r="K52" s="91">
        <v>0</v>
      </c>
      <c r="L52" s="97">
        <v>0</v>
      </c>
      <c r="M52" s="91">
        <v>5</v>
      </c>
      <c r="N52" s="97">
        <v>1.4459224985540775E-3</v>
      </c>
      <c r="O52" s="94">
        <v>-1</v>
      </c>
    </row>
    <row r="53" spans="2:15">
      <c r="B53" s="25" t="s">
        <v>48</v>
      </c>
      <c r="C53" s="95" t="s">
        <v>40</v>
      </c>
      <c r="D53" s="38">
        <v>2474</v>
      </c>
      <c r="E53" s="18">
        <v>1</v>
      </c>
      <c r="F53" s="38">
        <v>1003</v>
      </c>
      <c r="G53" s="18">
        <v>1</v>
      </c>
      <c r="H53" s="19">
        <v>1.4666001994017948</v>
      </c>
      <c r="I53" s="38">
        <v>2193</v>
      </c>
      <c r="J53" s="20">
        <v>0.12813497492020054</v>
      </c>
      <c r="K53" s="38">
        <v>5758</v>
      </c>
      <c r="L53" s="18">
        <v>1</v>
      </c>
      <c r="M53" s="38">
        <v>3458</v>
      </c>
      <c r="N53" s="20">
        <v>1</v>
      </c>
      <c r="O53" s="22">
        <v>0.66512434933487574</v>
      </c>
    </row>
    <row r="54" spans="2:15">
      <c r="B54" s="25" t="s">
        <v>62</v>
      </c>
      <c r="C54" s="95" t="s">
        <v>40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40</v>
      </c>
      <c r="D55" s="39">
        <v>2474</v>
      </c>
      <c r="E55" s="13">
        <v>1</v>
      </c>
      <c r="F55" s="39">
        <v>1003</v>
      </c>
      <c r="G55" s="13">
        <v>1</v>
      </c>
      <c r="H55" s="14">
        <v>1.4666001994017948</v>
      </c>
      <c r="I55" s="39">
        <v>2193</v>
      </c>
      <c r="J55" s="15">
        <v>0.12813497492020054</v>
      </c>
      <c r="K55" s="39">
        <v>5758</v>
      </c>
      <c r="L55" s="13">
        <v>1</v>
      </c>
      <c r="M55" s="39">
        <v>3459</v>
      </c>
      <c r="N55" s="13">
        <v>1</v>
      </c>
      <c r="O55" s="23">
        <v>0.66464296039317716</v>
      </c>
    </row>
    <row r="56" spans="2:15">
      <c r="B56" s="144" t="s">
        <v>88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89</v>
      </c>
      <c r="C57" s="144"/>
      <c r="D57" s="144"/>
      <c r="E57" s="144"/>
      <c r="F57" s="144"/>
      <c r="G57" s="144"/>
    </row>
    <row r="59" spans="2:15">
      <c r="B59" s="208" t="s">
        <v>60</v>
      </c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140"/>
    </row>
    <row r="60" spans="2:15">
      <c r="B60" s="209" t="s">
        <v>61</v>
      </c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141" t="s">
        <v>46</v>
      </c>
    </row>
    <row r="61" spans="2:15">
      <c r="B61" s="188" t="s">
        <v>31</v>
      </c>
      <c r="C61" s="188" t="s">
        <v>1</v>
      </c>
      <c r="D61" s="190" t="s">
        <v>100</v>
      </c>
      <c r="E61" s="191"/>
      <c r="F61" s="191"/>
      <c r="G61" s="191"/>
      <c r="H61" s="192"/>
      <c r="I61" s="191" t="s">
        <v>84</v>
      </c>
      <c r="J61" s="191"/>
      <c r="K61" s="190" t="s">
        <v>101</v>
      </c>
      <c r="L61" s="191"/>
      <c r="M61" s="191"/>
      <c r="N61" s="191"/>
      <c r="O61" s="192"/>
    </row>
    <row r="62" spans="2:15">
      <c r="B62" s="189"/>
      <c r="C62" s="189"/>
      <c r="D62" s="202" t="s">
        <v>102</v>
      </c>
      <c r="E62" s="203"/>
      <c r="F62" s="203"/>
      <c r="G62" s="203"/>
      <c r="H62" s="204"/>
      <c r="I62" s="203" t="s">
        <v>85</v>
      </c>
      <c r="J62" s="203"/>
      <c r="K62" s="202" t="s">
        <v>103</v>
      </c>
      <c r="L62" s="203"/>
      <c r="M62" s="203"/>
      <c r="N62" s="203"/>
      <c r="O62" s="204"/>
    </row>
    <row r="63" spans="2:15" ht="15" customHeight="1">
      <c r="B63" s="189"/>
      <c r="C63" s="189"/>
      <c r="D63" s="184">
        <v>2021</v>
      </c>
      <c r="E63" s="185"/>
      <c r="F63" s="193">
        <v>2020</v>
      </c>
      <c r="G63" s="193"/>
      <c r="H63" s="195" t="s">
        <v>32</v>
      </c>
      <c r="I63" s="197">
        <v>2021</v>
      </c>
      <c r="J63" s="184" t="s">
        <v>104</v>
      </c>
      <c r="K63" s="184">
        <v>2021</v>
      </c>
      <c r="L63" s="185"/>
      <c r="M63" s="193">
        <v>2020</v>
      </c>
      <c r="N63" s="185"/>
      <c r="O63" s="175" t="s">
        <v>32</v>
      </c>
    </row>
    <row r="64" spans="2:15">
      <c r="B64" s="176" t="s">
        <v>31</v>
      </c>
      <c r="C64" s="176" t="s">
        <v>34</v>
      </c>
      <c r="D64" s="186"/>
      <c r="E64" s="187"/>
      <c r="F64" s="194"/>
      <c r="G64" s="194"/>
      <c r="H64" s="196"/>
      <c r="I64" s="198"/>
      <c r="J64" s="199"/>
      <c r="K64" s="186"/>
      <c r="L64" s="187"/>
      <c r="M64" s="194"/>
      <c r="N64" s="187"/>
      <c r="O64" s="175"/>
    </row>
    <row r="65" spans="2:15" ht="15" customHeight="1">
      <c r="B65" s="176"/>
      <c r="C65" s="176"/>
      <c r="D65" s="157" t="s">
        <v>35</v>
      </c>
      <c r="E65" s="153" t="s">
        <v>2</v>
      </c>
      <c r="F65" s="156" t="s">
        <v>35</v>
      </c>
      <c r="G65" s="56" t="s">
        <v>2</v>
      </c>
      <c r="H65" s="178" t="s">
        <v>36</v>
      </c>
      <c r="I65" s="57" t="s">
        <v>35</v>
      </c>
      <c r="J65" s="180" t="s">
        <v>105</v>
      </c>
      <c r="K65" s="157" t="s">
        <v>35</v>
      </c>
      <c r="L65" s="55" t="s">
        <v>2</v>
      </c>
      <c r="M65" s="156" t="s">
        <v>35</v>
      </c>
      <c r="N65" s="55" t="s">
        <v>2</v>
      </c>
      <c r="O65" s="182" t="s">
        <v>36</v>
      </c>
    </row>
    <row r="66" spans="2:15" ht="25.5">
      <c r="B66" s="177"/>
      <c r="C66" s="177"/>
      <c r="D66" s="154" t="s">
        <v>37</v>
      </c>
      <c r="E66" s="155" t="s">
        <v>38</v>
      </c>
      <c r="F66" s="53" t="s">
        <v>37</v>
      </c>
      <c r="G66" s="54" t="s">
        <v>38</v>
      </c>
      <c r="H66" s="179"/>
      <c r="I66" s="58" t="s">
        <v>37</v>
      </c>
      <c r="J66" s="181"/>
      <c r="K66" s="154" t="s">
        <v>37</v>
      </c>
      <c r="L66" s="155" t="s">
        <v>38</v>
      </c>
      <c r="M66" s="53" t="s">
        <v>37</v>
      </c>
      <c r="N66" s="155" t="s">
        <v>38</v>
      </c>
      <c r="O66" s="183"/>
    </row>
    <row r="67" spans="2:15">
      <c r="B67" s="74"/>
      <c r="C67" s="67" t="s">
        <v>12</v>
      </c>
      <c r="D67" s="84">
        <v>159</v>
      </c>
      <c r="E67" s="69">
        <v>0.21515561569688768</v>
      </c>
      <c r="F67" s="85">
        <v>79</v>
      </c>
      <c r="G67" s="70">
        <v>0.15768463073852296</v>
      </c>
      <c r="H67" s="71">
        <v>1.0126582278481013</v>
      </c>
      <c r="I67" s="84">
        <v>123</v>
      </c>
      <c r="J67" s="73">
        <v>0.29268292682926833</v>
      </c>
      <c r="K67" s="84">
        <v>342</v>
      </c>
      <c r="L67" s="69">
        <v>0.2</v>
      </c>
      <c r="M67" s="85">
        <v>244</v>
      </c>
      <c r="N67" s="70">
        <v>0.19504396482813749</v>
      </c>
      <c r="O67" s="71">
        <v>0.40163934426229497</v>
      </c>
    </row>
    <row r="68" spans="2:15">
      <c r="B68" s="74"/>
      <c r="C68" s="75" t="s">
        <v>4</v>
      </c>
      <c r="D68" s="86">
        <v>129</v>
      </c>
      <c r="E68" s="77">
        <v>0.17456021650879566</v>
      </c>
      <c r="F68" s="87">
        <v>97</v>
      </c>
      <c r="G68" s="88">
        <v>0.19361277445109781</v>
      </c>
      <c r="H68" s="79">
        <v>0.32989690721649478</v>
      </c>
      <c r="I68" s="86">
        <v>122</v>
      </c>
      <c r="J68" s="89">
        <v>5.7377049180327822E-2</v>
      </c>
      <c r="K68" s="86">
        <v>333</v>
      </c>
      <c r="L68" s="77">
        <v>0.19473684210526315</v>
      </c>
      <c r="M68" s="87">
        <v>260</v>
      </c>
      <c r="N68" s="88">
        <v>0.20783373301358912</v>
      </c>
      <c r="O68" s="79">
        <v>0.28076923076923066</v>
      </c>
    </row>
    <row r="69" spans="2:15">
      <c r="B69" s="74"/>
      <c r="C69" s="75" t="s">
        <v>13</v>
      </c>
      <c r="D69" s="86">
        <v>112</v>
      </c>
      <c r="E69" s="77">
        <v>0.15155615696887687</v>
      </c>
      <c r="F69" s="87">
        <v>59</v>
      </c>
      <c r="G69" s="88">
        <v>0.11776447105788423</v>
      </c>
      <c r="H69" s="79">
        <v>0.89830508474576276</v>
      </c>
      <c r="I69" s="87">
        <v>76</v>
      </c>
      <c r="J69" s="89">
        <v>0.47368421052631571</v>
      </c>
      <c r="K69" s="86">
        <v>250</v>
      </c>
      <c r="L69" s="77">
        <v>0.14619883040935672</v>
      </c>
      <c r="M69" s="87">
        <v>158</v>
      </c>
      <c r="N69" s="88">
        <v>0.12629896083133493</v>
      </c>
      <c r="O69" s="79">
        <v>0.58227848101265822</v>
      </c>
    </row>
    <row r="70" spans="2:15">
      <c r="B70" s="74"/>
      <c r="C70" s="75" t="s">
        <v>15</v>
      </c>
      <c r="D70" s="86">
        <v>92</v>
      </c>
      <c r="E70" s="77">
        <v>0.12449255751014884</v>
      </c>
      <c r="F70" s="87">
        <v>87</v>
      </c>
      <c r="G70" s="88">
        <v>0.17365269461077845</v>
      </c>
      <c r="H70" s="79">
        <v>5.7471264367816133E-2</v>
      </c>
      <c r="I70" s="87">
        <v>64</v>
      </c>
      <c r="J70" s="89">
        <v>0.4375</v>
      </c>
      <c r="K70" s="86">
        <v>238</v>
      </c>
      <c r="L70" s="77">
        <v>0.1391812865497076</v>
      </c>
      <c r="M70" s="87">
        <v>221</v>
      </c>
      <c r="N70" s="88">
        <v>0.17665867306155075</v>
      </c>
      <c r="O70" s="79">
        <v>7.6923076923076872E-2</v>
      </c>
    </row>
    <row r="71" spans="2:15">
      <c r="B71" s="116"/>
      <c r="C71" s="75" t="s">
        <v>3</v>
      </c>
      <c r="D71" s="86">
        <v>102</v>
      </c>
      <c r="E71" s="77">
        <v>0.13802435723951287</v>
      </c>
      <c r="F71" s="87">
        <v>82</v>
      </c>
      <c r="G71" s="88">
        <v>0.16367265469061876</v>
      </c>
      <c r="H71" s="79">
        <v>0.24390243902439024</v>
      </c>
      <c r="I71" s="87">
        <v>81</v>
      </c>
      <c r="J71" s="89">
        <v>0.2592592592592593</v>
      </c>
      <c r="K71" s="86">
        <v>219</v>
      </c>
      <c r="L71" s="77">
        <v>0.1280701754385965</v>
      </c>
      <c r="M71" s="87">
        <v>160</v>
      </c>
      <c r="N71" s="88">
        <v>0.12789768185451639</v>
      </c>
      <c r="O71" s="79">
        <v>0.36874999999999991</v>
      </c>
    </row>
    <row r="72" spans="2:15">
      <c r="B72" s="74"/>
      <c r="C72" s="75" t="s">
        <v>11</v>
      </c>
      <c r="D72" s="86">
        <v>96</v>
      </c>
      <c r="E72" s="77">
        <v>0.12990527740189445</v>
      </c>
      <c r="F72" s="87">
        <v>62</v>
      </c>
      <c r="G72" s="88">
        <v>0.12375249500998003</v>
      </c>
      <c r="H72" s="79">
        <v>0.54838709677419351</v>
      </c>
      <c r="I72" s="87">
        <v>65</v>
      </c>
      <c r="J72" s="89">
        <v>0.47692307692307701</v>
      </c>
      <c r="K72" s="86">
        <v>198</v>
      </c>
      <c r="L72" s="77">
        <v>0.11578947368421053</v>
      </c>
      <c r="M72" s="87">
        <v>119</v>
      </c>
      <c r="N72" s="88">
        <v>9.5123900879296563E-2</v>
      </c>
      <c r="O72" s="79">
        <v>0.66386554621848748</v>
      </c>
    </row>
    <row r="73" spans="2:15">
      <c r="B73" s="74"/>
      <c r="C73" s="75" t="s">
        <v>14</v>
      </c>
      <c r="D73" s="86">
        <v>39</v>
      </c>
      <c r="E73" s="77">
        <v>5.2774018944519621E-2</v>
      </c>
      <c r="F73" s="87">
        <v>16</v>
      </c>
      <c r="G73" s="88">
        <v>3.1936127744510975E-2</v>
      </c>
      <c r="H73" s="79">
        <v>1.4375</v>
      </c>
      <c r="I73" s="87">
        <v>26</v>
      </c>
      <c r="J73" s="89">
        <v>0.5</v>
      </c>
      <c r="K73" s="86">
        <v>86</v>
      </c>
      <c r="L73" s="77">
        <v>5.0292397660818715E-2</v>
      </c>
      <c r="M73" s="87">
        <v>45</v>
      </c>
      <c r="N73" s="88">
        <v>3.5971223021582732E-2</v>
      </c>
      <c r="O73" s="79">
        <v>0.9111111111111112</v>
      </c>
    </row>
    <row r="74" spans="2:15">
      <c r="B74" s="133"/>
      <c r="C74" s="90" t="s">
        <v>39</v>
      </c>
      <c r="D74" s="102">
        <f>+D75-SUM(D67:D73)</f>
        <v>10</v>
      </c>
      <c r="E74" s="152">
        <f>+E75-SUM(E67:E73)</f>
        <v>1.3531799729364025E-2</v>
      </c>
      <c r="F74" s="102">
        <f>+F75-SUM(F67:F73)</f>
        <v>19</v>
      </c>
      <c r="G74" s="152">
        <f>+G75-SUM(G67:G73)</f>
        <v>3.79241516966069E-2</v>
      </c>
      <c r="H74" s="93">
        <f>+D74/F74-1</f>
        <v>-0.47368421052631582</v>
      </c>
      <c r="I74" s="102">
        <f>+I75-SUM(I67:I73)</f>
        <v>20</v>
      </c>
      <c r="J74" s="92">
        <f>+D74/I74-1</f>
        <v>-0.5</v>
      </c>
      <c r="K74" s="102">
        <f>+K75-SUM(K67:K73)</f>
        <v>44</v>
      </c>
      <c r="L74" s="152">
        <f>+L75-SUM(L67:L73)</f>
        <v>2.5730994152046605E-2</v>
      </c>
      <c r="M74" s="102">
        <f>+M75-SUM(M67:M73)</f>
        <v>44</v>
      </c>
      <c r="N74" s="152">
        <f>+N75-SUM(N67:N73)</f>
        <v>3.5171862509992158E-2</v>
      </c>
      <c r="O74" s="93">
        <f>+K74/M74-1</f>
        <v>0</v>
      </c>
    </row>
    <row r="75" spans="2:15">
      <c r="B75" s="26"/>
      <c r="C75" s="99" t="s">
        <v>40</v>
      </c>
      <c r="D75" s="39">
        <v>739</v>
      </c>
      <c r="E75" s="13">
        <v>1</v>
      </c>
      <c r="F75" s="39">
        <v>501</v>
      </c>
      <c r="G75" s="13">
        <v>1</v>
      </c>
      <c r="H75" s="14">
        <v>0.47504990019960069</v>
      </c>
      <c r="I75" s="39">
        <v>577</v>
      </c>
      <c r="J75" s="15">
        <v>0.28076256499133456</v>
      </c>
      <c r="K75" s="39">
        <v>1710</v>
      </c>
      <c r="L75" s="13">
        <v>1</v>
      </c>
      <c r="M75" s="39">
        <v>1251</v>
      </c>
      <c r="N75" s="13">
        <v>1</v>
      </c>
      <c r="O75" s="23">
        <v>0.36690647482014382</v>
      </c>
    </row>
    <row r="76" spans="2:15">
      <c r="B76" s="142" t="s">
        <v>53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4" priority="38" operator="lessThan">
      <formula>0</formula>
    </cfRule>
  </conditionalFormatting>
  <conditionalFormatting sqref="H11:H14 J11:J14 O11:O14">
    <cfRule type="cellIs" dxfId="83" priority="37" operator="lessThan">
      <formula>0</formula>
    </cfRule>
  </conditionalFormatting>
  <conditionalFormatting sqref="J15:J16">
    <cfRule type="cellIs" dxfId="82" priority="36" operator="lessThan">
      <formula>0</formula>
    </cfRule>
  </conditionalFormatting>
  <conditionalFormatting sqref="H10 J10 O10">
    <cfRule type="cellIs" dxfId="81" priority="35" operator="lessThan">
      <formula>0</formula>
    </cfRule>
  </conditionalFormatting>
  <conditionalFormatting sqref="D19:O26 D10:O16">
    <cfRule type="cellIs" dxfId="80" priority="34" operator="equal">
      <formula>0</formula>
    </cfRule>
  </conditionalFormatting>
  <conditionalFormatting sqref="H17 O17">
    <cfRule type="cellIs" dxfId="79" priority="33" operator="lessThan">
      <formula>0</formula>
    </cfRule>
  </conditionalFormatting>
  <conditionalFormatting sqref="H19:H23 J19:J23 O19:O23">
    <cfRule type="cellIs" dxfId="78" priority="32" operator="lessThan">
      <formula>0</formula>
    </cfRule>
  </conditionalFormatting>
  <conditionalFormatting sqref="H18 J18 O18">
    <cfRule type="cellIs" dxfId="77" priority="31" operator="lessThan">
      <formula>0</formula>
    </cfRule>
  </conditionalFormatting>
  <conditionalFormatting sqref="H18 O18">
    <cfRule type="cellIs" dxfId="76" priority="30" operator="lessThan">
      <formula>0</formula>
    </cfRule>
  </conditionalFormatting>
  <conditionalFormatting sqref="H28 J28 O28">
    <cfRule type="cellIs" dxfId="75" priority="28" operator="lessThan">
      <formula>0</formula>
    </cfRule>
  </conditionalFormatting>
  <conditionalFormatting sqref="H28 O28">
    <cfRule type="cellIs" dxfId="74" priority="27" operator="lessThan">
      <formula>0</formula>
    </cfRule>
  </conditionalFormatting>
  <conditionalFormatting sqref="H29 O29">
    <cfRule type="cellIs" dxfId="73" priority="26" operator="lessThan">
      <formula>0</formula>
    </cfRule>
  </conditionalFormatting>
  <conditionalFormatting sqref="H29 O29 J29">
    <cfRule type="cellIs" dxfId="72" priority="25" operator="lessThan">
      <formula>0</formula>
    </cfRule>
  </conditionalFormatting>
  <conditionalFormatting sqref="H30 O30">
    <cfRule type="cellIs" dxfId="71" priority="24" operator="lessThan">
      <formula>0</formula>
    </cfRule>
  </conditionalFormatting>
  <conditionalFormatting sqref="H30 O30 J30">
    <cfRule type="cellIs" dxfId="70" priority="23" operator="lessThan">
      <formula>0</formula>
    </cfRule>
  </conditionalFormatting>
  <conditionalFormatting sqref="H43 O43 J43">
    <cfRule type="cellIs" dxfId="69" priority="22" operator="lessThan">
      <formula>0</formula>
    </cfRule>
  </conditionalFormatting>
  <conditionalFormatting sqref="H49:H51 J49:J51 O49:O51">
    <cfRule type="cellIs" dxfId="68" priority="20" operator="lessThan">
      <formula>0</formula>
    </cfRule>
  </conditionalFormatting>
  <conditionalFormatting sqref="H44:H48 J44:J48 O44:O48">
    <cfRule type="cellIs" dxfId="67" priority="21" operator="lessThan">
      <formula>0</formula>
    </cfRule>
  </conditionalFormatting>
  <conditionalFormatting sqref="H52 J52 O52">
    <cfRule type="cellIs" dxfId="66" priority="18" operator="lessThan">
      <formula>0</formula>
    </cfRule>
  </conditionalFormatting>
  <conditionalFormatting sqref="H52 O52">
    <cfRule type="cellIs" dxfId="65" priority="19" operator="lessThan">
      <formula>0</formula>
    </cfRule>
  </conditionalFormatting>
  <conditionalFormatting sqref="H55 O55">
    <cfRule type="cellIs" dxfId="64" priority="17" operator="lessThan">
      <formula>0</formula>
    </cfRule>
  </conditionalFormatting>
  <conditionalFormatting sqref="H55 O55 J55">
    <cfRule type="cellIs" dxfId="63" priority="16" operator="lessThan">
      <formula>0</formula>
    </cfRule>
  </conditionalFormatting>
  <conditionalFormatting sqref="H53 J53 O53">
    <cfRule type="cellIs" dxfId="62" priority="15" operator="lessThan">
      <formula>0</formula>
    </cfRule>
  </conditionalFormatting>
  <conditionalFormatting sqref="H53 O53">
    <cfRule type="cellIs" dxfId="61" priority="14" operator="lessThan">
      <formula>0</formula>
    </cfRule>
  </conditionalFormatting>
  <conditionalFormatting sqref="H54 O54">
    <cfRule type="cellIs" dxfId="60" priority="13" operator="lessThan">
      <formula>0</formula>
    </cfRule>
  </conditionalFormatting>
  <conditionalFormatting sqref="H54 O54 J5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67:H71 J67:J71 O67:O71">
    <cfRule type="cellIs" dxfId="57" priority="10" operator="lessThan">
      <formula>0</formula>
    </cfRule>
  </conditionalFormatting>
  <conditionalFormatting sqref="H74 O74">
    <cfRule type="cellIs" dxfId="56" priority="39" operator="lessThan">
      <formula>0</formula>
    </cfRule>
  </conditionalFormatting>
  <conditionalFormatting sqref="J72:J73 O72:O73 H72:H73">
    <cfRule type="cellIs" dxfId="55" priority="8" operator="lessThan">
      <formula>0</formula>
    </cfRule>
  </conditionalFormatting>
  <conditionalFormatting sqref="D67:O73">
    <cfRule type="cellIs" dxfId="54" priority="7" operator="equal">
      <formula>0</formula>
    </cfRule>
  </conditionalFormatting>
  <conditionalFormatting sqref="H75 O75">
    <cfRule type="cellIs" dxfId="53" priority="6" operator="lessThan">
      <formula>0</formula>
    </cfRule>
  </conditionalFormatting>
  <conditionalFormatting sqref="H75 O75 J75">
    <cfRule type="cellIs" dxfId="52" priority="5" operator="lessThan">
      <formula>0</formula>
    </cfRule>
  </conditionalFormatting>
  <conditionalFormatting sqref="H27">
    <cfRule type="cellIs" dxfId="51" priority="3" operator="lessThan">
      <formula>0</formula>
    </cfRule>
  </conditionalFormatting>
  <conditionalFormatting sqref="H27">
    <cfRule type="cellIs" dxfId="50" priority="4" operator="lessThan">
      <formula>0</formula>
    </cfRule>
  </conditionalFormatting>
  <conditionalFormatting sqref="O27">
    <cfRule type="cellIs" dxfId="49" priority="1" operator="lessThan">
      <formula>0</formula>
    </cfRule>
  </conditionalFormatting>
  <conditionalFormatting sqref="O27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793F-93C2-45E1-9EDA-9CED5A840ABD}">
  <sheetPr>
    <pageSetUpPr fitToPage="1"/>
  </sheetPr>
  <dimension ref="B1:W65"/>
  <sheetViews>
    <sheetView showGridLines="0" workbookViewId="0">
      <selection activeCell="K31" sqref="K31"/>
    </sheetView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164">
        <v>44292</v>
      </c>
    </row>
    <row r="2" spans="2:15" ht="14.45" customHeight="1">
      <c r="B2" s="225" t="s">
        <v>81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2:15" ht="14.45" customHeight="1">
      <c r="B3" s="226" t="s">
        <v>42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</row>
    <row r="4" spans="2:15" ht="14.45" customHeight="1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09" t="s">
        <v>46</v>
      </c>
    </row>
    <row r="5" spans="2:15" ht="14.45" customHeight="1">
      <c r="B5" s="224" t="s">
        <v>0</v>
      </c>
      <c r="C5" s="188" t="s">
        <v>1</v>
      </c>
      <c r="D5" s="190" t="s">
        <v>100</v>
      </c>
      <c r="E5" s="191"/>
      <c r="F5" s="191"/>
      <c r="G5" s="191"/>
      <c r="H5" s="192"/>
      <c r="I5" s="191" t="s">
        <v>84</v>
      </c>
      <c r="J5" s="191"/>
      <c r="K5" s="190" t="s">
        <v>101</v>
      </c>
      <c r="L5" s="191"/>
      <c r="M5" s="191"/>
      <c r="N5" s="191"/>
      <c r="O5" s="192"/>
    </row>
    <row r="6" spans="2:15" ht="14.45" customHeight="1">
      <c r="B6" s="205"/>
      <c r="C6" s="189"/>
      <c r="D6" s="202" t="s">
        <v>102</v>
      </c>
      <c r="E6" s="203"/>
      <c r="F6" s="203"/>
      <c r="G6" s="203"/>
      <c r="H6" s="204"/>
      <c r="I6" s="203" t="s">
        <v>85</v>
      </c>
      <c r="J6" s="203"/>
      <c r="K6" s="202" t="s">
        <v>103</v>
      </c>
      <c r="L6" s="203"/>
      <c r="M6" s="203"/>
      <c r="N6" s="203"/>
      <c r="O6" s="204"/>
    </row>
    <row r="7" spans="2:15" ht="14.45" customHeight="1">
      <c r="B7" s="205"/>
      <c r="C7" s="205"/>
      <c r="D7" s="184">
        <v>2021</v>
      </c>
      <c r="E7" s="185"/>
      <c r="F7" s="193">
        <v>2020</v>
      </c>
      <c r="G7" s="193"/>
      <c r="H7" s="195" t="s">
        <v>32</v>
      </c>
      <c r="I7" s="197">
        <v>2021</v>
      </c>
      <c r="J7" s="184" t="s">
        <v>104</v>
      </c>
      <c r="K7" s="184">
        <v>2021</v>
      </c>
      <c r="L7" s="185"/>
      <c r="M7" s="193">
        <v>2020</v>
      </c>
      <c r="N7" s="185"/>
      <c r="O7" s="175" t="s">
        <v>32</v>
      </c>
    </row>
    <row r="8" spans="2:15" ht="14.45" customHeight="1">
      <c r="B8" s="206" t="s">
        <v>33</v>
      </c>
      <c r="C8" s="206" t="s">
        <v>34</v>
      </c>
      <c r="D8" s="186"/>
      <c r="E8" s="187"/>
      <c r="F8" s="194"/>
      <c r="G8" s="194"/>
      <c r="H8" s="196"/>
      <c r="I8" s="198"/>
      <c r="J8" s="199"/>
      <c r="K8" s="186"/>
      <c r="L8" s="187"/>
      <c r="M8" s="194"/>
      <c r="N8" s="187"/>
      <c r="O8" s="175"/>
    </row>
    <row r="9" spans="2:15" ht="14.45" customHeight="1">
      <c r="B9" s="206"/>
      <c r="C9" s="206"/>
      <c r="D9" s="157" t="s">
        <v>35</v>
      </c>
      <c r="E9" s="153" t="s">
        <v>2</v>
      </c>
      <c r="F9" s="156" t="s">
        <v>35</v>
      </c>
      <c r="G9" s="56" t="s">
        <v>2</v>
      </c>
      <c r="H9" s="178" t="s">
        <v>36</v>
      </c>
      <c r="I9" s="57" t="s">
        <v>35</v>
      </c>
      <c r="J9" s="180" t="s">
        <v>105</v>
      </c>
      <c r="K9" s="157" t="s">
        <v>35</v>
      </c>
      <c r="L9" s="55" t="s">
        <v>2</v>
      </c>
      <c r="M9" s="156" t="s">
        <v>35</v>
      </c>
      <c r="N9" s="55" t="s">
        <v>2</v>
      </c>
      <c r="O9" s="182" t="s">
        <v>36</v>
      </c>
    </row>
    <row r="10" spans="2:15" ht="14.45" customHeight="1">
      <c r="B10" s="207"/>
      <c r="C10" s="207"/>
      <c r="D10" s="154" t="s">
        <v>37</v>
      </c>
      <c r="E10" s="155" t="s">
        <v>38</v>
      </c>
      <c r="F10" s="53" t="s">
        <v>37</v>
      </c>
      <c r="G10" s="54" t="s">
        <v>38</v>
      </c>
      <c r="H10" s="179"/>
      <c r="I10" s="58" t="s">
        <v>37</v>
      </c>
      <c r="J10" s="181"/>
      <c r="K10" s="154" t="s">
        <v>37</v>
      </c>
      <c r="L10" s="155" t="s">
        <v>38</v>
      </c>
      <c r="M10" s="53" t="s">
        <v>37</v>
      </c>
      <c r="N10" s="155" t="s">
        <v>38</v>
      </c>
      <c r="O10" s="183"/>
    </row>
    <row r="11" spans="2:15" ht="14.45" customHeight="1">
      <c r="B11" s="66">
        <v>1</v>
      </c>
      <c r="C11" s="67" t="s">
        <v>14</v>
      </c>
      <c r="D11" s="68">
        <v>1262</v>
      </c>
      <c r="E11" s="69">
        <v>0.16423737636647578</v>
      </c>
      <c r="F11" s="68">
        <v>564</v>
      </c>
      <c r="G11" s="70">
        <v>0.13031423290203328</v>
      </c>
      <c r="H11" s="71">
        <v>1.2375886524822697</v>
      </c>
      <c r="I11" s="72">
        <v>920</v>
      </c>
      <c r="J11" s="73">
        <v>0.37173913043478257</v>
      </c>
      <c r="K11" s="68">
        <v>2860</v>
      </c>
      <c r="L11" s="69">
        <v>0.15816834420971132</v>
      </c>
      <c r="M11" s="68">
        <v>1915</v>
      </c>
      <c r="N11" s="70">
        <v>0.14302785868996937</v>
      </c>
      <c r="O11" s="71">
        <v>0.49347258485639678</v>
      </c>
    </row>
    <row r="12" spans="2:15" ht="14.45" customHeight="1">
      <c r="B12" s="74">
        <v>2</v>
      </c>
      <c r="C12" s="75" t="s">
        <v>19</v>
      </c>
      <c r="D12" s="76">
        <v>953</v>
      </c>
      <c r="E12" s="77">
        <v>0.12402394586153045</v>
      </c>
      <c r="F12" s="76">
        <v>509</v>
      </c>
      <c r="G12" s="88">
        <v>0.11760628465804067</v>
      </c>
      <c r="H12" s="79">
        <v>0.87229862475442044</v>
      </c>
      <c r="I12" s="100">
        <v>827</v>
      </c>
      <c r="J12" s="89">
        <v>0.15235792019347039</v>
      </c>
      <c r="K12" s="76">
        <v>2563</v>
      </c>
      <c r="L12" s="77">
        <v>0.14174317000331821</v>
      </c>
      <c r="M12" s="76">
        <v>1779</v>
      </c>
      <c r="N12" s="88">
        <v>0.13287026663679138</v>
      </c>
      <c r="O12" s="79">
        <v>0.44069702079820128</v>
      </c>
    </row>
    <row r="13" spans="2:15" ht="14.45" customHeight="1">
      <c r="B13" s="74">
        <v>3</v>
      </c>
      <c r="C13" s="75" t="s">
        <v>16</v>
      </c>
      <c r="D13" s="76">
        <v>1006</v>
      </c>
      <c r="E13" s="77">
        <v>0.13092139510671524</v>
      </c>
      <c r="F13" s="76">
        <v>516</v>
      </c>
      <c r="G13" s="88">
        <v>0.11922365988909427</v>
      </c>
      <c r="H13" s="79">
        <v>0.9496124031007751</v>
      </c>
      <c r="I13" s="100">
        <v>779</v>
      </c>
      <c r="J13" s="89">
        <v>0.29139922978177157</v>
      </c>
      <c r="K13" s="76">
        <v>2474</v>
      </c>
      <c r="L13" s="77">
        <v>0.13682114810308593</v>
      </c>
      <c r="M13" s="76">
        <v>1626</v>
      </c>
      <c r="N13" s="88">
        <v>0.12144297557696616</v>
      </c>
      <c r="O13" s="79">
        <v>0.52152521525215256</v>
      </c>
    </row>
    <row r="14" spans="2:15" ht="14.45" customHeight="1">
      <c r="B14" s="74">
        <v>4</v>
      </c>
      <c r="C14" s="75" t="s">
        <v>15</v>
      </c>
      <c r="D14" s="76">
        <v>718</v>
      </c>
      <c r="E14" s="77">
        <v>9.3440916189484649E-2</v>
      </c>
      <c r="F14" s="76">
        <v>419</v>
      </c>
      <c r="G14" s="88">
        <v>9.6811460258780041E-2</v>
      </c>
      <c r="H14" s="79">
        <v>0.71360381861575184</v>
      </c>
      <c r="I14" s="100">
        <v>493</v>
      </c>
      <c r="J14" s="89">
        <v>0.45638945233265726</v>
      </c>
      <c r="K14" s="76">
        <v>1620</v>
      </c>
      <c r="L14" s="77">
        <v>8.959185930759872E-2</v>
      </c>
      <c r="M14" s="76">
        <v>972</v>
      </c>
      <c r="N14" s="88">
        <v>7.2596907909477926E-2</v>
      </c>
      <c r="O14" s="79">
        <v>0.66666666666666674</v>
      </c>
    </row>
    <row r="15" spans="2:15" ht="14.45" customHeight="1">
      <c r="B15" s="101">
        <v>5</v>
      </c>
      <c r="C15" s="90" t="s">
        <v>20</v>
      </c>
      <c r="D15" s="102">
        <v>554</v>
      </c>
      <c r="E15" s="103">
        <v>7.2097865694950553E-2</v>
      </c>
      <c r="F15" s="102">
        <v>573</v>
      </c>
      <c r="G15" s="104">
        <v>0.13239371534195934</v>
      </c>
      <c r="H15" s="105">
        <v>-3.3158813263525322E-2</v>
      </c>
      <c r="I15" s="106">
        <v>504</v>
      </c>
      <c r="J15" s="107">
        <v>9.9206349206349298E-2</v>
      </c>
      <c r="K15" s="102">
        <v>1580</v>
      </c>
      <c r="L15" s="103">
        <v>8.7379714633337019E-2</v>
      </c>
      <c r="M15" s="102">
        <v>1254</v>
      </c>
      <c r="N15" s="104">
        <v>9.3658973784449928E-2</v>
      </c>
      <c r="O15" s="105">
        <v>0.25996810207336529</v>
      </c>
    </row>
    <row r="16" spans="2:15" ht="14.45" customHeight="1">
      <c r="B16" s="66">
        <v>6</v>
      </c>
      <c r="C16" s="67" t="s">
        <v>18</v>
      </c>
      <c r="D16" s="68">
        <v>727</v>
      </c>
      <c r="E16" s="69">
        <v>9.4612181155648095E-2</v>
      </c>
      <c r="F16" s="68">
        <v>303</v>
      </c>
      <c r="G16" s="70">
        <v>7.0009242144177447E-2</v>
      </c>
      <c r="H16" s="71">
        <v>1.3993399339933994</v>
      </c>
      <c r="I16" s="72">
        <v>485</v>
      </c>
      <c r="J16" s="73">
        <v>0.49896907216494846</v>
      </c>
      <c r="K16" s="68">
        <v>1432</v>
      </c>
      <c r="L16" s="69">
        <v>7.9194779338568749E-2</v>
      </c>
      <c r="M16" s="68">
        <v>1186</v>
      </c>
      <c r="N16" s="70">
        <v>8.8580177757860937E-2</v>
      </c>
      <c r="O16" s="71">
        <v>0.20741989881956147</v>
      </c>
    </row>
    <row r="17" spans="2:23" ht="14.45" customHeight="1">
      <c r="B17" s="74">
        <v>7</v>
      </c>
      <c r="C17" s="75" t="s">
        <v>12</v>
      </c>
      <c r="D17" s="76">
        <v>554</v>
      </c>
      <c r="E17" s="77">
        <v>7.2097865694950553E-2</v>
      </c>
      <c r="F17" s="76">
        <v>451</v>
      </c>
      <c r="G17" s="88">
        <v>0.10420517560073937</v>
      </c>
      <c r="H17" s="79">
        <v>0.22838137472283804</v>
      </c>
      <c r="I17" s="100">
        <v>432</v>
      </c>
      <c r="J17" s="89">
        <v>0.28240740740740744</v>
      </c>
      <c r="K17" s="76">
        <v>1264</v>
      </c>
      <c r="L17" s="77">
        <v>6.9903771706669615E-2</v>
      </c>
      <c r="M17" s="76">
        <v>1619</v>
      </c>
      <c r="N17" s="88">
        <v>0.12092015833893495</v>
      </c>
      <c r="O17" s="79">
        <v>-0.21927115503397154</v>
      </c>
    </row>
    <row r="18" spans="2:23" ht="14.45" customHeight="1">
      <c r="B18" s="74">
        <v>8</v>
      </c>
      <c r="C18" s="75" t="s">
        <v>52</v>
      </c>
      <c r="D18" s="76">
        <v>520</v>
      </c>
      <c r="E18" s="77">
        <v>6.7673086933888599E-2</v>
      </c>
      <c r="F18" s="76">
        <v>283</v>
      </c>
      <c r="G18" s="88">
        <v>6.538817005545286E-2</v>
      </c>
      <c r="H18" s="79">
        <v>0.83745583038869253</v>
      </c>
      <c r="I18" s="100">
        <v>359</v>
      </c>
      <c r="J18" s="89">
        <v>0.44846796657381605</v>
      </c>
      <c r="K18" s="76">
        <v>1185</v>
      </c>
      <c r="L18" s="77">
        <v>6.5534785975002771E-2</v>
      </c>
      <c r="M18" s="76">
        <v>696</v>
      </c>
      <c r="N18" s="88">
        <v>5.1982971095675554E-2</v>
      </c>
      <c r="O18" s="79">
        <v>0.70258620689655182</v>
      </c>
    </row>
    <row r="19" spans="2:23" ht="14.45" customHeight="1">
      <c r="B19" s="74">
        <v>9</v>
      </c>
      <c r="C19" s="75" t="s">
        <v>17</v>
      </c>
      <c r="D19" s="76">
        <v>395</v>
      </c>
      <c r="E19" s="77">
        <v>5.1405517959396151E-2</v>
      </c>
      <c r="F19" s="76">
        <v>229</v>
      </c>
      <c r="G19" s="88">
        <v>5.2911275415896485E-2</v>
      </c>
      <c r="H19" s="79">
        <v>0.72489082969432306</v>
      </c>
      <c r="I19" s="100">
        <v>284</v>
      </c>
      <c r="J19" s="89">
        <v>0.39084507042253525</v>
      </c>
      <c r="K19" s="76">
        <v>959</v>
      </c>
      <c r="L19" s="77">
        <v>5.3036168565424181E-2</v>
      </c>
      <c r="M19" s="76">
        <v>785</v>
      </c>
      <c r="N19" s="88">
        <v>5.8630218836358203E-2</v>
      </c>
      <c r="O19" s="79">
        <v>0.22165605095541396</v>
      </c>
    </row>
    <row r="20" spans="2:23" ht="14.45" customHeight="1">
      <c r="B20" s="101">
        <v>10</v>
      </c>
      <c r="C20" s="90" t="s">
        <v>21</v>
      </c>
      <c r="D20" s="102">
        <v>339</v>
      </c>
      <c r="E20" s="103">
        <v>4.4117647058823532E-2</v>
      </c>
      <c r="F20" s="102">
        <v>202</v>
      </c>
      <c r="G20" s="104">
        <v>4.66728280961183E-2</v>
      </c>
      <c r="H20" s="105">
        <v>0.67821782178217815</v>
      </c>
      <c r="I20" s="106">
        <v>280</v>
      </c>
      <c r="J20" s="107">
        <v>0.21071428571428563</v>
      </c>
      <c r="K20" s="102">
        <v>794</v>
      </c>
      <c r="L20" s="103">
        <v>4.3911071784094681E-2</v>
      </c>
      <c r="M20" s="102">
        <v>765</v>
      </c>
      <c r="N20" s="104">
        <v>5.713645529912615E-2</v>
      </c>
      <c r="O20" s="105">
        <v>3.7908496732026231E-2</v>
      </c>
    </row>
    <row r="21" spans="2:23" ht="14.45" customHeight="1">
      <c r="B21" s="66">
        <v>11</v>
      </c>
      <c r="C21" s="67" t="s">
        <v>45</v>
      </c>
      <c r="D21" s="68">
        <v>223</v>
      </c>
      <c r="E21" s="69">
        <v>2.9021343050494534E-2</v>
      </c>
      <c r="F21" s="68">
        <v>91</v>
      </c>
      <c r="G21" s="70">
        <v>2.1025878003696857E-2</v>
      </c>
      <c r="H21" s="71">
        <v>1.4505494505494507</v>
      </c>
      <c r="I21" s="72">
        <v>114</v>
      </c>
      <c r="J21" s="73">
        <v>0.95614035087719307</v>
      </c>
      <c r="K21" s="68">
        <v>428</v>
      </c>
      <c r="L21" s="69">
        <v>2.3669948014600154E-2</v>
      </c>
      <c r="M21" s="68">
        <v>276</v>
      </c>
      <c r="N21" s="70">
        <v>2.0613936813802376E-2</v>
      </c>
      <c r="O21" s="71">
        <v>0.55072463768115942</v>
      </c>
    </row>
    <row r="22" spans="2:23" ht="14.45" customHeight="1">
      <c r="B22" s="74">
        <v>12</v>
      </c>
      <c r="C22" s="75" t="s">
        <v>4</v>
      </c>
      <c r="D22" s="76">
        <v>142</v>
      </c>
      <c r="E22" s="77">
        <v>1.8479958355023425E-2</v>
      </c>
      <c r="F22" s="76">
        <v>45</v>
      </c>
      <c r="G22" s="88">
        <v>1.0397412199630314E-2</v>
      </c>
      <c r="H22" s="79">
        <v>2.1555555555555554</v>
      </c>
      <c r="I22" s="100">
        <v>103</v>
      </c>
      <c r="J22" s="89">
        <v>0.37864077669902918</v>
      </c>
      <c r="K22" s="76">
        <v>320</v>
      </c>
      <c r="L22" s="77">
        <v>1.7697157394093575E-2</v>
      </c>
      <c r="M22" s="76">
        <v>122</v>
      </c>
      <c r="N22" s="88">
        <v>9.1119575771155432E-3</v>
      </c>
      <c r="O22" s="79">
        <v>1.622950819672131</v>
      </c>
    </row>
    <row r="23" spans="2:23" ht="14.45" customHeight="1">
      <c r="B23" s="74">
        <v>13</v>
      </c>
      <c r="C23" s="75" t="s">
        <v>22</v>
      </c>
      <c r="D23" s="76">
        <v>30</v>
      </c>
      <c r="E23" s="77">
        <v>3.9042165538781884E-3</v>
      </c>
      <c r="F23" s="76">
        <v>31</v>
      </c>
      <c r="G23" s="88">
        <v>7.1626617375231049E-3</v>
      </c>
      <c r="H23" s="79">
        <v>-3.2258064516129004E-2</v>
      </c>
      <c r="I23" s="100">
        <v>29</v>
      </c>
      <c r="J23" s="89">
        <v>3.4482758620689724E-2</v>
      </c>
      <c r="K23" s="76">
        <v>78</v>
      </c>
      <c r="L23" s="77">
        <v>4.3136821148103089E-3</v>
      </c>
      <c r="M23" s="76">
        <v>86</v>
      </c>
      <c r="N23" s="88">
        <v>6.4231832100978417E-3</v>
      </c>
      <c r="O23" s="79">
        <v>-9.3023255813953543E-2</v>
      </c>
    </row>
    <row r="24" spans="2:23" ht="14.45" customHeight="1">
      <c r="B24" s="74">
        <v>14</v>
      </c>
      <c r="C24" s="75" t="s">
        <v>86</v>
      </c>
      <c r="D24" s="76">
        <v>34</v>
      </c>
      <c r="E24" s="77">
        <v>4.4247787610619468E-3</v>
      </c>
      <c r="F24" s="76">
        <v>6</v>
      </c>
      <c r="G24" s="88">
        <v>1.3863216266173752E-3</v>
      </c>
      <c r="H24" s="79">
        <v>4.666666666666667</v>
      </c>
      <c r="I24" s="100">
        <v>29</v>
      </c>
      <c r="J24" s="89">
        <v>0.17241379310344818</v>
      </c>
      <c r="K24" s="76">
        <v>77</v>
      </c>
      <c r="L24" s="77">
        <v>4.2583784979537661E-3</v>
      </c>
      <c r="M24" s="76">
        <v>13</v>
      </c>
      <c r="N24" s="88">
        <v>9.7094629920083651E-4</v>
      </c>
      <c r="O24" s="79">
        <v>4.9230769230769234</v>
      </c>
    </row>
    <row r="25" spans="2:23">
      <c r="B25" s="101">
        <v>15</v>
      </c>
      <c r="C25" s="90" t="s">
        <v>87</v>
      </c>
      <c r="D25" s="102">
        <v>32</v>
      </c>
      <c r="E25" s="103">
        <v>4.1644976574700676E-3</v>
      </c>
      <c r="F25" s="102">
        <v>10</v>
      </c>
      <c r="G25" s="104">
        <v>2.3105360443622922E-3</v>
      </c>
      <c r="H25" s="105">
        <v>2.2000000000000002</v>
      </c>
      <c r="I25" s="106">
        <v>23</v>
      </c>
      <c r="J25" s="107">
        <v>0.39130434782608692</v>
      </c>
      <c r="K25" s="102">
        <v>72</v>
      </c>
      <c r="L25" s="103">
        <v>3.9818604136710543E-3</v>
      </c>
      <c r="M25" s="102">
        <v>50</v>
      </c>
      <c r="N25" s="104">
        <v>3.7344088430801402E-3</v>
      </c>
      <c r="O25" s="105">
        <v>0.43999999999999995</v>
      </c>
    </row>
    <row r="26" spans="2:23">
      <c r="B26" s="210" t="s">
        <v>58</v>
      </c>
      <c r="C26" s="211"/>
      <c r="D26" s="165">
        <f>SUM(D11:D25)</f>
        <v>7489</v>
      </c>
      <c r="E26" s="48">
        <f>D26/D28</f>
        <v>0.97462259239979177</v>
      </c>
      <c r="F26" s="165">
        <f>SUM(F11:F25)</f>
        <v>4232</v>
      </c>
      <c r="G26" s="48">
        <f>F26/F28</f>
        <v>0.97781885397412205</v>
      </c>
      <c r="H26" s="47">
        <f>D26/F26-1</f>
        <v>0.76961247637051033</v>
      </c>
      <c r="I26" s="165">
        <f>SUM(I11:I25)</f>
        <v>5661</v>
      </c>
      <c r="J26" s="48">
        <f>D26/I26-1</f>
        <v>0.32291114644055829</v>
      </c>
      <c r="K26" s="165">
        <f>SUM(K11:K25)</f>
        <v>17706</v>
      </c>
      <c r="L26" s="48">
        <f>K26/K28</f>
        <v>0.97920584006194</v>
      </c>
      <c r="M26" s="165">
        <f>SUM(M11:M25)</f>
        <v>13144</v>
      </c>
      <c r="N26" s="48">
        <f>M26/M28</f>
        <v>0.98170139666890732</v>
      </c>
      <c r="O26" s="47">
        <f>K26/M26-1</f>
        <v>0.34707851491174679</v>
      </c>
    </row>
    <row r="27" spans="2:23">
      <c r="B27" s="210" t="s">
        <v>39</v>
      </c>
      <c r="C27" s="211"/>
      <c r="D27" s="166">
        <f>D28-SUM(D11:D25)</f>
        <v>195</v>
      </c>
      <c r="E27" s="48">
        <f>D27/D28</f>
        <v>2.5377407600208225E-2</v>
      </c>
      <c r="F27" s="166">
        <f>F28-SUM(F11:F25)</f>
        <v>96</v>
      </c>
      <c r="G27" s="135">
        <f>F27/F28</f>
        <v>2.2181146025878003E-2</v>
      </c>
      <c r="H27" s="47">
        <f>D27/F27-1</f>
        <v>1.03125</v>
      </c>
      <c r="I27" s="166">
        <f>I28-SUM(I11:I25)</f>
        <v>111</v>
      </c>
      <c r="J27" s="136">
        <f>D27/I27-1</f>
        <v>0.7567567567567568</v>
      </c>
      <c r="K27" s="166">
        <f>K28-SUM(K11:K25)</f>
        <v>376</v>
      </c>
      <c r="L27" s="48">
        <f>K27/K28</f>
        <v>2.0794159938059949E-2</v>
      </c>
      <c r="M27" s="166">
        <f>M28-SUM(M11:M25)</f>
        <v>245</v>
      </c>
      <c r="N27" s="48">
        <f>M27/M28</f>
        <v>1.8298603331092688E-2</v>
      </c>
      <c r="O27" s="47">
        <f>K27/M27-1</f>
        <v>0.53469387755102038</v>
      </c>
    </row>
    <row r="28" spans="2:23">
      <c r="B28" s="212" t="s">
        <v>40</v>
      </c>
      <c r="C28" s="213"/>
      <c r="D28" s="50">
        <v>7684</v>
      </c>
      <c r="E28" s="82">
        <v>1</v>
      </c>
      <c r="F28" s="50">
        <v>4328</v>
      </c>
      <c r="G28" s="83">
        <v>0.99999999999999989</v>
      </c>
      <c r="H28" s="45">
        <v>0.77541589648798515</v>
      </c>
      <c r="I28" s="51">
        <v>5772</v>
      </c>
      <c r="J28" s="46">
        <v>0.33125433125433124</v>
      </c>
      <c r="K28" s="50">
        <v>18082</v>
      </c>
      <c r="L28" s="82">
        <v>1</v>
      </c>
      <c r="M28" s="50">
        <v>13389</v>
      </c>
      <c r="N28" s="83">
        <v>1.0000000000000004</v>
      </c>
      <c r="O28" s="45">
        <v>0.35051161401150188</v>
      </c>
    </row>
    <row r="29" spans="2:23">
      <c r="B29" s="144" t="s">
        <v>88</v>
      </c>
      <c r="C29" s="146"/>
    </row>
    <row r="30" spans="2:23">
      <c r="B30" s="147" t="s">
        <v>89</v>
      </c>
    </row>
    <row r="31" spans="2:23">
      <c r="B31" s="148"/>
    </row>
    <row r="32" spans="2:23">
      <c r="B32" s="225" t="s">
        <v>106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146"/>
      <c r="P32" s="225" t="s">
        <v>90</v>
      </c>
      <c r="Q32" s="225"/>
      <c r="R32" s="225"/>
      <c r="S32" s="225"/>
      <c r="T32" s="225"/>
      <c r="U32" s="225"/>
      <c r="V32" s="225"/>
      <c r="W32" s="225"/>
    </row>
    <row r="33" spans="2:23">
      <c r="B33" s="226" t="s">
        <v>107</v>
      </c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146"/>
      <c r="P33" s="226" t="s">
        <v>91</v>
      </c>
      <c r="Q33" s="226"/>
      <c r="R33" s="226"/>
      <c r="S33" s="226"/>
      <c r="T33" s="226"/>
      <c r="U33" s="226"/>
      <c r="V33" s="226"/>
      <c r="W33" s="226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46</v>
      </c>
      <c r="P34" s="149"/>
      <c r="Q34" s="149"/>
      <c r="R34" s="149"/>
      <c r="S34" s="149"/>
      <c r="T34" s="149"/>
      <c r="U34" s="149"/>
      <c r="V34" s="108"/>
      <c r="W34" s="109" t="s">
        <v>46</v>
      </c>
    </row>
    <row r="35" spans="2:23">
      <c r="B35" s="188" t="s">
        <v>0</v>
      </c>
      <c r="C35" s="188" t="s">
        <v>63</v>
      </c>
      <c r="D35" s="190" t="s">
        <v>100</v>
      </c>
      <c r="E35" s="191"/>
      <c r="F35" s="191"/>
      <c r="G35" s="191"/>
      <c r="H35" s="191"/>
      <c r="I35" s="192"/>
      <c r="J35" s="190" t="s">
        <v>84</v>
      </c>
      <c r="K35" s="191"/>
      <c r="L35" s="192"/>
      <c r="P35" s="224" t="s">
        <v>0</v>
      </c>
      <c r="Q35" s="224" t="s">
        <v>63</v>
      </c>
      <c r="R35" s="190" t="s">
        <v>101</v>
      </c>
      <c r="S35" s="191"/>
      <c r="T35" s="191"/>
      <c r="U35" s="191"/>
      <c r="V35" s="191"/>
      <c r="W35" s="192"/>
    </row>
    <row r="36" spans="2:23" ht="15" customHeight="1">
      <c r="B36" s="189"/>
      <c r="C36" s="189"/>
      <c r="D36" s="202" t="s">
        <v>102</v>
      </c>
      <c r="E36" s="203"/>
      <c r="F36" s="203"/>
      <c r="G36" s="203"/>
      <c r="H36" s="203"/>
      <c r="I36" s="204"/>
      <c r="J36" s="202" t="s">
        <v>85</v>
      </c>
      <c r="K36" s="203"/>
      <c r="L36" s="204"/>
      <c r="P36" s="205"/>
      <c r="Q36" s="205"/>
      <c r="R36" s="202" t="s">
        <v>103</v>
      </c>
      <c r="S36" s="203"/>
      <c r="T36" s="203"/>
      <c r="U36" s="203"/>
      <c r="V36" s="203"/>
      <c r="W36" s="204"/>
    </row>
    <row r="37" spans="2:23" ht="15" customHeight="1">
      <c r="B37" s="189"/>
      <c r="C37" s="189"/>
      <c r="D37" s="184">
        <v>2021</v>
      </c>
      <c r="E37" s="185"/>
      <c r="F37" s="193">
        <v>2020</v>
      </c>
      <c r="G37" s="185"/>
      <c r="H37" s="195" t="s">
        <v>32</v>
      </c>
      <c r="I37" s="221" t="s">
        <v>64</v>
      </c>
      <c r="J37" s="223">
        <v>2021</v>
      </c>
      <c r="K37" s="222" t="s">
        <v>104</v>
      </c>
      <c r="L37" s="221" t="s">
        <v>108</v>
      </c>
      <c r="P37" s="205"/>
      <c r="Q37" s="205"/>
      <c r="R37" s="184">
        <v>2021</v>
      </c>
      <c r="S37" s="185"/>
      <c r="T37" s="184">
        <v>2020</v>
      </c>
      <c r="U37" s="185"/>
      <c r="V37" s="195" t="s">
        <v>32</v>
      </c>
      <c r="W37" s="218" t="s">
        <v>77</v>
      </c>
    </row>
    <row r="38" spans="2:23">
      <c r="B38" s="176" t="s">
        <v>33</v>
      </c>
      <c r="C38" s="176" t="s">
        <v>63</v>
      </c>
      <c r="D38" s="186"/>
      <c r="E38" s="187"/>
      <c r="F38" s="194"/>
      <c r="G38" s="187"/>
      <c r="H38" s="196"/>
      <c r="I38" s="222"/>
      <c r="J38" s="223"/>
      <c r="K38" s="222"/>
      <c r="L38" s="222"/>
      <c r="P38" s="206" t="s">
        <v>33</v>
      </c>
      <c r="Q38" s="206" t="s">
        <v>63</v>
      </c>
      <c r="R38" s="186"/>
      <c r="S38" s="187"/>
      <c r="T38" s="186"/>
      <c r="U38" s="187"/>
      <c r="V38" s="196"/>
      <c r="W38" s="219"/>
    </row>
    <row r="39" spans="2:23" ht="15" customHeight="1">
      <c r="B39" s="176"/>
      <c r="C39" s="176"/>
      <c r="D39" s="157" t="s">
        <v>35</v>
      </c>
      <c r="E39" s="110" t="s">
        <v>2</v>
      </c>
      <c r="F39" s="157" t="s">
        <v>35</v>
      </c>
      <c r="G39" s="110" t="s">
        <v>2</v>
      </c>
      <c r="H39" s="178" t="s">
        <v>36</v>
      </c>
      <c r="I39" s="178" t="s">
        <v>65</v>
      </c>
      <c r="J39" s="111" t="s">
        <v>35</v>
      </c>
      <c r="K39" s="214" t="s">
        <v>105</v>
      </c>
      <c r="L39" s="214" t="s">
        <v>109</v>
      </c>
      <c r="P39" s="206"/>
      <c r="Q39" s="206"/>
      <c r="R39" s="157" t="s">
        <v>35</v>
      </c>
      <c r="S39" s="110" t="s">
        <v>2</v>
      </c>
      <c r="T39" s="157" t="s">
        <v>35</v>
      </c>
      <c r="U39" s="110" t="s">
        <v>2</v>
      </c>
      <c r="V39" s="178" t="s">
        <v>36</v>
      </c>
      <c r="W39" s="216" t="s">
        <v>78</v>
      </c>
    </row>
    <row r="40" spans="2:23" ht="14.25" customHeight="1">
      <c r="B40" s="177"/>
      <c r="C40" s="177"/>
      <c r="D40" s="154" t="s">
        <v>37</v>
      </c>
      <c r="E40" s="54" t="s">
        <v>38</v>
      </c>
      <c r="F40" s="154" t="s">
        <v>37</v>
      </c>
      <c r="G40" s="54" t="s">
        <v>38</v>
      </c>
      <c r="H40" s="220"/>
      <c r="I40" s="220"/>
      <c r="J40" s="154" t="s">
        <v>37</v>
      </c>
      <c r="K40" s="215"/>
      <c r="L40" s="215"/>
      <c r="P40" s="207"/>
      <c r="Q40" s="207"/>
      <c r="R40" s="154" t="s">
        <v>37</v>
      </c>
      <c r="S40" s="54" t="s">
        <v>38</v>
      </c>
      <c r="T40" s="154" t="s">
        <v>37</v>
      </c>
      <c r="U40" s="54" t="s">
        <v>38</v>
      </c>
      <c r="V40" s="179"/>
      <c r="W40" s="217"/>
    </row>
    <row r="41" spans="2:23">
      <c r="B41" s="66">
        <v>1</v>
      </c>
      <c r="C41" s="84" t="s">
        <v>66</v>
      </c>
      <c r="D41" s="68">
        <v>1038</v>
      </c>
      <c r="E41" s="73">
        <v>0.13508589276418531</v>
      </c>
      <c r="F41" s="68">
        <v>465</v>
      </c>
      <c r="G41" s="73">
        <v>0.10743992606284658</v>
      </c>
      <c r="H41" s="112">
        <v>1.2322580645161292</v>
      </c>
      <c r="I41" s="113">
        <v>0</v>
      </c>
      <c r="J41" s="68">
        <v>785</v>
      </c>
      <c r="K41" s="114">
        <v>0.32229299363057318</v>
      </c>
      <c r="L41" s="115">
        <v>0</v>
      </c>
      <c r="P41" s="66">
        <v>1</v>
      </c>
      <c r="Q41" s="84" t="s">
        <v>66</v>
      </c>
      <c r="R41" s="68">
        <v>2394</v>
      </c>
      <c r="S41" s="73">
        <v>0.13239685875456256</v>
      </c>
      <c r="T41" s="68">
        <v>1612</v>
      </c>
      <c r="U41" s="73">
        <v>0.12039734110090372</v>
      </c>
      <c r="V41" s="71">
        <v>0.48511166253101745</v>
      </c>
      <c r="W41" s="115">
        <v>0</v>
      </c>
    </row>
    <row r="42" spans="2:23">
      <c r="B42" s="116">
        <v>2</v>
      </c>
      <c r="C42" s="86" t="s">
        <v>68</v>
      </c>
      <c r="D42" s="76">
        <v>718</v>
      </c>
      <c r="E42" s="89">
        <v>9.3440916189484649E-2</v>
      </c>
      <c r="F42" s="76">
        <v>419</v>
      </c>
      <c r="G42" s="89">
        <v>9.6811460258780041E-2</v>
      </c>
      <c r="H42" s="117">
        <v>0.71360381861575184</v>
      </c>
      <c r="I42" s="118">
        <v>0</v>
      </c>
      <c r="J42" s="76">
        <v>493</v>
      </c>
      <c r="K42" s="119">
        <v>0.45638945233265726</v>
      </c>
      <c r="L42" s="120">
        <v>1</v>
      </c>
      <c r="P42" s="116">
        <v>2</v>
      </c>
      <c r="Q42" s="86" t="s">
        <v>67</v>
      </c>
      <c r="R42" s="76">
        <v>1630</v>
      </c>
      <c r="S42" s="89">
        <v>9.0144895476164139E-2</v>
      </c>
      <c r="T42" s="76">
        <v>1222</v>
      </c>
      <c r="U42" s="89">
        <v>9.1268952124878636E-2</v>
      </c>
      <c r="V42" s="79">
        <v>0.33387888707037638</v>
      </c>
      <c r="W42" s="120">
        <v>1</v>
      </c>
    </row>
    <row r="43" spans="2:23">
      <c r="B43" s="116">
        <v>3</v>
      </c>
      <c r="C43" s="86" t="s">
        <v>67</v>
      </c>
      <c r="D43" s="76">
        <v>611</v>
      </c>
      <c r="E43" s="89">
        <v>7.95158771473191E-2</v>
      </c>
      <c r="F43" s="76">
        <v>341</v>
      </c>
      <c r="G43" s="89">
        <v>7.8789279112754157E-2</v>
      </c>
      <c r="H43" s="117">
        <v>0.7917888563049853</v>
      </c>
      <c r="I43" s="118">
        <v>1</v>
      </c>
      <c r="J43" s="76">
        <v>552</v>
      </c>
      <c r="K43" s="119">
        <v>0.10688405797101441</v>
      </c>
      <c r="L43" s="120">
        <v>-1</v>
      </c>
      <c r="P43" s="116">
        <v>3</v>
      </c>
      <c r="Q43" s="86" t="s">
        <v>68</v>
      </c>
      <c r="R43" s="76">
        <v>1620</v>
      </c>
      <c r="S43" s="89">
        <v>8.959185930759872E-2</v>
      </c>
      <c r="T43" s="76">
        <v>972</v>
      </c>
      <c r="U43" s="89">
        <v>7.2596907909477926E-2</v>
      </c>
      <c r="V43" s="79">
        <v>0.66666666666666674</v>
      </c>
      <c r="W43" s="120">
        <v>1</v>
      </c>
    </row>
    <row r="44" spans="2:23">
      <c r="B44" s="116">
        <v>4</v>
      </c>
      <c r="C44" s="86" t="s">
        <v>69</v>
      </c>
      <c r="D44" s="76">
        <v>566</v>
      </c>
      <c r="E44" s="89">
        <v>7.3659552316501828E-2</v>
      </c>
      <c r="F44" s="76">
        <v>163</v>
      </c>
      <c r="G44" s="89">
        <v>3.7661737523105358E-2</v>
      </c>
      <c r="H44" s="117">
        <v>2.4723926380368098</v>
      </c>
      <c r="I44" s="118">
        <v>3</v>
      </c>
      <c r="J44" s="76">
        <v>285</v>
      </c>
      <c r="K44" s="119">
        <v>0.98596491228070171</v>
      </c>
      <c r="L44" s="120">
        <v>2</v>
      </c>
      <c r="P44" s="116">
        <v>4</v>
      </c>
      <c r="Q44" s="86" t="s">
        <v>70</v>
      </c>
      <c r="R44" s="76">
        <v>1004</v>
      </c>
      <c r="S44" s="89">
        <v>5.5524831323968585E-2</v>
      </c>
      <c r="T44" s="76">
        <v>672</v>
      </c>
      <c r="U44" s="89">
        <v>5.0190454850997088E-2</v>
      </c>
      <c r="V44" s="79">
        <v>0.49404761904761907</v>
      </c>
      <c r="W44" s="120">
        <v>2</v>
      </c>
    </row>
    <row r="45" spans="2:23">
      <c r="B45" s="116">
        <v>5</v>
      </c>
      <c r="C45" s="91" t="s">
        <v>74</v>
      </c>
      <c r="D45" s="102">
        <v>424</v>
      </c>
      <c r="E45" s="107">
        <v>5.5179593961478396E-2</v>
      </c>
      <c r="F45" s="102">
        <v>371</v>
      </c>
      <c r="G45" s="107">
        <v>8.5720887245841038E-2</v>
      </c>
      <c r="H45" s="121">
        <v>0.14285714285714279</v>
      </c>
      <c r="I45" s="122">
        <v>-2</v>
      </c>
      <c r="J45" s="102">
        <v>341</v>
      </c>
      <c r="K45" s="123">
        <v>0.24340175953079179</v>
      </c>
      <c r="L45" s="124">
        <v>-1</v>
      </c>
      <c r="P45" s="116">
        <v>5</v>
      </c>
      <c r="Q45" s="91" t="s">
        <v>74</v>
      </c>
      <c r="R45" s="102">
        <v>980</v>
      </c>
      <c r="S45" s="107">
        <v>5.419754451941157E-2</v>
      </c>
      <c r="T45" s="102">
        <v>1343</v>
      </c>
      <c r="U45" s="107">
        <v>0.10030622152513258</v>
      </c>
      <c r="V45" s="105">
        <v>-0.27029039463886817</v>
      </c>
      <c r="W45" s="124">
        <v>-3</v>
      </c>
    </row>
    <row r="46" spans="2:23">
      <c r="B46" s="125">
        <v>6</v>
      </c>
      <c r="C46" s="84" t="s">
        <v>70</v>
      </c>
      <c r="D46" s="68">
        <v>421</v>
      </c>
      <c r="E46" s="73">
        <v>5.4789172306090581E-2</v>
      </c>
      <c r="F46" s="68">
        <v>183</v>
      </c>
      <c r="G46" s="73">
        <v>4.2282809611829945E-2</v>
      </c>
      <c r="H46" s="112">
        <v>1.3005464480874318</v>
      </c>
      <c r="I46" s="113">
        <v>0</v>
      </c>
      <c r="J46" s="68">
        <v>326</v>
      </c>
      <c r="K46" s="114">
        <v>0.29141104294478537</v>
      </c>
      <c r="L46" s="115">
        <v>-1</v>
      </c>
      <c r="P46" s="125"/>
      <c r="Q46" s="84" t="s">
        <v>69</v>
      </c>
      <c r="R46" s="68">
        <v>980</v>
      </c>
      <c r="S46" s="73">
        <v>5.419754451941157E-2</v>
      </c>
      <c r="T46" s="68">
        <v>715</v>
      </c>
      <c r="U46" s="73">
        <v>5.3402046456046008E-2</v>
      </c>
      <c r="V46" s="71">
        <v>0.37062937062937062</v>
      </c>
      <c r="W46" s="115">
        <v>0</v>
      </c>
    </row>
    <row r="47" spans="2:23">
      <c r="B47" s="116">
        <v>7</v>
      </c>
      <c r="C47" s="86" t="s">
        <v>82</v>
      </c>
      <c r="D47" s="76">
        <v>307</v>
      </c>
      <c r="E47" s="89">
        <v>3.9953149401353465E-2</v>
      </c>
      <c r="F47" s="76">
        <v>97</v>
      </c>
      <c r="G47" s="89">
        <v>2.2412199630314232E-2</v>
      </c>
      <c r="H47" s="117">
        <v>2.1649484536082473</v>
      </c>
      <c r="I47" s="118">
        <v>6</v>
      </c>
      <c r="J47" s="76">
        <v>179</v>
      </c>
      <c r="K47" s="119">
        <v>0.71508379888268148</v>
      </c>
      <c r="L47" s="120">
        <v>2</v>
      </c>
      <c r="P47" s="116">
        <v>7</v>
      </c>
      <c r="Q47" s="86" t="s">
        <v>79</v>
      </c>
      <c r="R47" s="76">
        <v>682</v>
      </c>
      <c r="S47" s="89">
        <v>3.7717066696161927E-2</v>
      </c>
      <c r="T47" s="76">
        <v>408</v>
      </c>
      <c r="U47" s="89">
        <v>3.0472776159533945E-2</v>
      </c>
      <c r="V47" s="79">
        <v>0.67156862745098045</v>
      </c>
      <c r="W47" s="120">
        <v>3</v>
      </c>
    </row>
    <row r="48" spans="2:23">
      <c r="B48" s="116">
        <v>8</v>
      </c>
      <c r="C48" s="86" t="s">
        <v>79</v>
      </c>
      <c r="D48" s="76">
        <v>253</v>
      </c>
      <c r="E48" s="89">
        <v>3.2925559604372726E-2</v>
      </c>
      <c r="F48" s="76">
        <v>160</v>
      </c>
      <c r="G48" s="89">
        <v>3.6968576709796676E-2</v>
      </c>
      <c r="H48" s="117">
        <v>0.58125000000000004</v>
      </c>
      <c r="I48" s="118">
        <v>1</v>
      </c>
      <c r="J48" s="76">
        <v>221</v>
      </c>
      <c r="K48" s="119">
        <v>0.14479638009049767</v>
      </c>
      <c r="L48" s="120">
        <v>-1</v>
      </c>
      <c r="P48" s="116">
        <v>8</v>
      </c>
      <c r="Q48" s="86" t="s">
        <v>82</v>
      </c>
      <c r="R48" s="76">
        <v>669</v>
      </c>
      <c r="S48" s="89">
        <v>3.6998119677026875E-2</v>
      </c>
      <c r="T48" s="76">
        <v>136</v>
      </c>
      <c r="U48" s="89">
        <v>1.0157592053177981E-2</v>
      </c>
      <c r="V48" s="79">
        <v>3.9191176470588234</v>
      </c>
      <c r="W48" s="120">
        <v>18</v>
      </c>
    </row>
    <row r="49" spans="2:23">
      <c r="B49" s="116">
        <v>9</v>
      </c>
      <c r="C49" s="86" t="s">
        <v>80</v>
      </c>
      <c r="D49" s="76">
        <v>243</v>
      </c>
      <c r="E49" s="89">
        <v>3.1624154086413329E-2</v>
      </c>
      <c r="F49" s="76">
        <v>97</v>
      </c>
      <c r="G49" s="89">
        <v>2.2412199630314232E-2</v>
      </c>
      <c r="H49" s="117">
        <v>1.5051546391752577</v>
      </c>
      <c r="I49" s="118">
        <v>4</v>
      </c>
      <c r="J49" s="76">
        <v>159</v>
      </c>
      <c r="K49" s="119">
        <v>0.52830188679245293</v>
      </c>
      <c r="L49" s="120">
        <v>2</v>
      </c>
      <c r="P49" s="116">
        <v>9</v>
      </c>
      <c r="Q49" s="86" t="s">
        <v>76</v>
      </c>
      <c r="R49" s="76">
        <v>612</v>
      </c>
      <c r="S49" s="89">
        <v>3.3845813516203957E-2</v>
      </c>
      <c r="T49" s="76">
        <v>421</v>
      </c>
      <c r="U49" s="89">
        <v>3.144372245873478E-2</v>
      </c>
      <c r="V49" s="79">
        <v>0.45368171021377668</v>
      </c>
      <c r="W49" s="120">
        <v>-1</v>
      </c>
    </row>
    <row r="50" spans="2:23">
      <c r="B50" s="126">
        <v>10</v>
      </c>
      <c r="C50" s="91" t="s">
        <v>110</v>
      </c>
      <c r="D50" s="102">
        <v>241</v>
      </c>
      <c r="E50" s="107">
        <v>3.136387298282145E-2</v>
      </c>
      <c r="F50" s="102">
        <v>161</v>
      </c>
      <c r="G50" s="107">
        <v>3.7199630314232901E-2</v>
      </c>
      <c r="H50" s="121">
        <v>0.49689440993788825</v>
      </c>
      <c r="I50" s="122">
        <v>-2</v>
      </c>
      <c r="J50" s="102">
        <v>149</v>
      </c>
      <c r="K50" s="123">
        <v>0.6174496644295302</v>
      </c>
      <c r="L50" s="124">
        <v>3</v>
      </c>
      <c r="P50" s="126">
        <v>10</v>
      </c>
      <c r="Q50" s="91" t="s">
        <v>80</v>
      </c>
      <c r="R50" s="102">
        <v>547</v>
      </c>
      <c r="S50" s="107">
        <v>3.0251078420528703E-2</v>
      </c>
      <c r="T50" s="102">
        <v>357</v>
      </c>
      <c r="U50" s="107">
        <v>2.6663679139592202E-2</v>
      </c>
      <c r="V50" s="105">
        <v>0.53221288515406173</v>
      </c>
      <c r="W50" s="124">
        <v>2</v>
      </c>
    </row>
    <row r="51" spans="2:23">
      <c r="B51" s="210" t="s">
        <v>71</v>
      </c>
      <c r="C51" s="211"/>
      <c r="D51" s="165">
        <f>SUM(D41:D50)</f>
        <v>4822</v>
      </c>
      <c r="E51" s="135">
        <f>D51/D53</f>
        <v>0.62753774076002078</v>
      </c>
      <c r="F51" s="165">
        <f>SUM(F41:F50)</f>
        <v>2457</v>
      </c>
      <c r="G51" s="135">
        <f>F51/F53</f>
        <v>0.56769870609981521</v>
      </c>
      <c r="H51" s="137">
        <f>D51/F51-1</f>
        <v>0.96255596255596254</v>
      </c>
      <c r="I51" s="167"/>
      <c r="J51" s="165">
        <f>SUM(J41:J50)</f>
        <v>3490</v>
      </c>
      <c r="K51" s="32">
        <f>E51/J51-1</f>
        <v>-0.99982018975909459</v>
      </c>
      <c r="L51" s="138"/>
      <c r="P51" s="210" t="s">
        <v>71</v>
      </c>
      <c r="Q51" s="211"/>
      <c r="R51" s="165">
        <f>SUM(R41:R50)</f>
        <v>11118</v>
      </c>
      <c r="S51" s="135">
        <f>R51/R53</f>
        <v>0.61486561221103864</v>
      </c>
      <c r="T51" s="165">
        <f>SUM(T41:T50)</f>
        <v>7858</v>
      </c>
      <c r="U51" s="135">
        <f>T51/T53</f>
        <v>0.58689969377847484</v>
      </c>
      <c r="V51" s="137">
        <f>R51/T51-1</f>
        <v>0.41486383303639607</v>
      </c>
      <c r="W51" s="150"/>
    </row>
    <row r="52" spans="2:23">
      <c r="B52" s="210" t="s">
        <v>39</v>
      </c>
      <c r="C52" s="211"/>
      <c r="D52" s="165">
        <f>D53-D51</f>
        <v>2862</v>
      </c>
      <c r="E52" s="135">
        <f>D52/D53</f>
        <v>0.37246225923997917</v>
      </c>
      <c r="F52" s="165">
        <f>F53-F51</f>
        <v>1871</v>
      </c>
      <c r="G52" s="135">
        <f>F52/F53</f>
        <v>0.43230129390018485</v>
      </c>
      <c r="H52" s="137">
        <f>D52/F52-1</f>
        <v>0.5296632816675575</v>
      </c>
      <c r="I52" s="166"/>
      <c r="J52" s="165">
        <f>J53-SUM(J41:J50)</f>
        <v>2282</v>
      </c>
      <c r="K52" s="32">
        <f>E52/J52-1</f>
        <v>-0.99983678253319896</v>
      </c>
      <c r="L52" s="138"/>
      <c r="P52" s="210" t="s">
        <v>39</v>
      </c>
      <c r="Q52" s="211"/>
      <c r="R52" s="165">
        <f>R53-R51</f>
        <v>6964</v>
      </c>
      <c r="S52" s="135">
        <f>R52/R53</f>
        <v>0.38513438778896142</v>
      </c>
      <c r="T52" s="165">
        <f>T53-T51</f>
        <v>5531</v>
      </c>
      <c r="U52" s="135">
        <f>T52/T53</f>
        <v>0.41310030622152516</v>
      </c>
      <c r="V52" s="137">
        <f>R52/T52-1</f>
        <v>0.25908515639124929</v>
      </c>
      <c r="W52" s="151"/>
    </row>
    <row r="53" spans="2:23">
      <c r="B53" s="212" t="s">
        <v>72</v>
      </c>
      <c r="C53" s="213"/>
      <c r="D53" s="39">
        <v>7684</v>
      </c>
      <c r="E53" s="127">
        <v>1</v>
      </c>
      <c r="F53" s="39">
        <v>4328</v>
      </c>
      <c r="G53" s="127">
        <v>1</v>
      </c>
      <c r="H53" s="41">
        <v>0.77541589648798515</v>
      </c>
      <c r="I53" s="41"/>
      <c r="J53" s="39">
        <v>5772</v>
      </c>
      <c r="K53" s="15">
        <v>0.33125433125433124</v>
      </c>
      <c r="L53" s="128"/>
      <c r="P53" s="212" t="s">
        <v>72</v>
      </c>
      <c r="Q53" s="213"/>
      <c r="R53" s="39">
        <v>18082</v>
      </c>
      <c r="S53" s="127">
        <v>1</v>
      </c>
      <c r="T53" s="39">
        <v>13389</v>
      </c>
      <c r="U53" s="127">
        <v>1</v>
      </c>
      <c r="V53" s="139">
        <v>0.35051161401150188</v>
      </c>
      <c r="W53" s="128"/>
    </row>
    <row r="54" spans="2:23">
      <c r="B54" s="144" t="s">
        <v>88</v>
      </c>
      <c r="P54" s="144" t="s">
        <v>88</v>
      </c>
    </row>
    <row r="55" spans="2:23">
      <c r="B55" s="147" t="s">
        <v>89</v>
      </c>
      <c r="P55" s="147" t="s">
        <v>89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O28 J28 H28">
    <cfRule type="cellIs" dxfId="37" priority="28" operator="lessThan">
      <formula>0</formula>
    </cfRule>
  </conditionalFormatting>
  <conditionalFormatting sqref="K41:K50 H41:H50">
    <cfRule type="cellIs" dxfId="36" priority="27" operator="lessThan">
      <formula>0</formula>
    </cfRule>
  </conditionalFormatting>
  <conditionalFormatting sqref="L41:L50">
    <cfRule type="cellIs" dxfId="35" priority="24" operator="lessThan">
      <formula>0</formula>
    </cfRule>
    <cfRule type="cellIs" dxfId="34" priority="25" operator="equal">
      <formula>0</formula>
    </cfRule>
    <cfRule type="cellIs" dxfId="33" priority="26" operator="greaterThan">
      <formula>0</formula>
    </cfRule>
  </conditionalFormatting>
  <conditionalFormatting sqref="I41:I50">
    <cfRule type="cellIs" dxfId="32" priority="21" operator="lessThan">
      <formula>0</formula>
    </cfRule>
    <cfRule type="cellIs" dxfId="31" priority="22" operator="equal">
      <formula>0</formula>
    </cfRule>
    <cfRule type="cellIs" dxfId="30" priority="23" operator="greaterThan">
      <formula>0</formula>
    </cfRule>
  </conditionalFormatting>
  <conditionalFormatting sqref="H53:I53 K53">
    <cfRule type="cellIs" dxfId="29" priority="20" operator="lessThan">
      <formula>0</formula>
    </cfRule>
  </conditionalFormatting>
  <conditionalFormatting sqref="L53">
    <cfRule type="cellIs" dxfId="28" priority="19" operator="lessThan">
      <formula>0</formula>
    </cfRule>
  </conditionalFormatting>
  <conditionalFormatting sqref="H11:H15 J11:J15 O11:O15">
    <cfRule type="cellIs" dxfId="27" priority="18" operator="lessThan">
      <formula>0</formula>
    </cfRule>
  </conditionalFormatting>
  <conditionalFormatting sqref="H16:H25 J16:J25 O16:O25">
    <cfRule type="cellIs" dxfId="26" priority="17" operator="lessThan">
      <formula>0</formula>
    </cfRule>
  </conditionalFormatting>
  <conditionalFormatting sqref="D11:E25 G11:J25 L11:L25 N11:O25">
    <cfRule type="cellIs" dxfId="25" priority="16" operator="equal">
      <formula>0</formula>
    </cfRule>
  </conditionalFormatting>
  <conditionalFormatting sqref="F11:F25">
    <cfRule type="cellIs" dxfId="24" priority="15" operator="equal">
      <formula>0</formula>
    </cfRule>
  </conditionalFormatting>
  <conditionalFormatting sqref="K11:K25">
    <cfRule type="cellIs" dxfId="23" priority="14" operator="equal">
      <formula>0</formula>
    </cfRule>
  </conditionalFormatting>
  <conditionalFormatting sqref="M11:M25">
    <cfRule type="cellIs" dxfId="22" priority="13" operator="equal">
      <formula>0</formula>
    </cfRule>
  </conditionalFormatting>
  <conditionalFormatting sqref="V51">
    <cfRule type="cellIs" dxfId="21" priority="7" operator="lessThan">
      <formula>0</formula>
    </cfRule>
  </conditionalFormatting>
  <conditionalFormatting sqref="W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W52">
    <cfRule type="cellIs" dxfId="17" priority="9" operator="lessThan">
      <formula>0</formula>
    </cfRule>
  </conditionalFormatting>
  <conditionalFormatting sqref="V52">
    <cfRule type="cellIs" dxfId="16" priority="8" operator="lessThan">
      <formula>0</formula>
    </cfRule>
  </conditionalFormatting>
  <conditionalFormatting sqref="V41:V50">
    <cfRule type="cellIs" dxfId="15" priority="6" operator="lessThan">
      <formula>0</formula>
    </cfRule>
  </conditionalFormatting>
  <conditionalFormatting sqref="W41:W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V53">
    <cfRule type="cellIs" dxfId="11" priority="2" operator="lessThan">
      <formula>0</formula>
    </cfRule>
  </conditionalFormatting>
  <conditionalFormatting sqref="W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J28" sqref="J28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44292</v>
      </c>
    </row>
    <row r="2" spans="2:15">
      <c r="B2" s="227" t="s">
        <v>44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17"/>
    </row>
    <row r="3" spans="2:15">
      <c r="B3" s="228" t="s">
        <v>43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37" t="s">
        <v>41</v>
      </c>
    </row>
    <row r="4" spans="2:15" ht="15" customHeight="1">
      <c r="B4" s="224" t="s">
        <v>0</v>
      </c>
      <c r="C4" s="188" t="s">
        <v>1</v>
      </c>
      <c r="D4" s="190" t="s">
        <v>100</v>
      </c>
      <c r="E4" s="191"/>
      <c r="F4" s="191"/>
      <c r="G4" s="191"/>
      <c r="H4" s="192"/>
      <c r="I4" s="191" t="s">
        <v>84</v>
      </c>
      <c r="J4" s="191"/>
      <c r="K4" s="190" t="s">
        <v>101</v>
      </c>
      <c r="L4" s="191"/>
      <c r="M4" s="191"/>
      <c r="N4" s="191"/>
      <c r="O4" s="192"/>
    </row>
    <row r="5" spans="2:15">
      <c r="B5" s="205"/>
      <c r="C5" s="189"/>
      <c r="D5" s="202" t="s">
        <v>102</v>
      </c>
      <c r="E5" s="203"/>
      <c r="F5" s="203"/>
      <c r="G5" s="203"/>
      <c r="H5" s="204"/>
      <c r="I5" s="203" t="s">
        <v>85</v>
      </c>
      <c r="J5" s="203"/>
      <c r="K5" s="202" t="s">
        <v>103</v>
      </c>
      <c r="L5" s="203"/>
      <c r="M5" s="203"/>
      <c r="N5" s="203"/>
      <c r="O5" s="204"/>
    </row>
    <row r="6" spans="2:15" ht="19.5" customHeight="1">
      <c r="B6" s="205"/>
      <c r="C6" s="205"/>
      <c r="D6" s="184">
        <v>2021</v>
      </c>
      <c r="E6" s="185"/>
      <c r="F6" s="193">
        <v>2020</v>
      </c>
      <c r="G6" s="193"/>
      <c r="H6" s="195" t="s">
        <v>32</v>
      </c>
      <c r="I6" s="197">
        <v>2021</v>
      </c>
      <c r="J6" s="184" t="s">
        <v>104</v>
      </c>
      <c r="K6" s="184">
        <v>2021</v>
      </c>
      <c r="L6" s="185"/>
      <c r="M6" s="193">
        <v>2020</v>
      </c>
      <c r="N6" s="185"/>
      <c r="O6" s="175" t="s">
        <v>32</v>
      </c>
    </row>
    <row r="7" spans="2:15" ht="19.5" customHeight="1">
      <c r="B7" s="206" t="s">
        <v>33</v>
      </c>
      <c r="C7" s="206" t="s">
        <v>34</v>
      </c>
      <c r="D7" s="186"/>
      <c r="E7" s="187"/>
      <c r="F7" s="194"/>
      <c r="G7" s="194"/>
      <c r="H7" s="196"/>
      <c r="I7" s="198"/>
      <c r="J7" s="199"/>
      <c r="K7" s="186"/>
      <c r="L7" s="187"/>
      <c r="M7" s="194"/>
      <c r="N7" s="187"/>
      <c r="O7" s="175"/>
    </row>
    <row r="8" spans="2:15" ht="15" customHeight="1">
      <c r="B8" s="206"/>
      <c r="C8" s="206"/>
      <c r="D8" s="157" t="s">
        <v>35</v>
      </c>
      <c r="E8" s="153" t="s">
        <v>2</v>
      </c>
      <c r="F8" s="156" t="s">
        <v>35</v>
      </c>
      <c r="G8" s="56" t="s">
        <v>2</v>
      </c>
      <c r="H8" s="178" t="s">
        <v>36</v>
      </c>
      <c r="I8" s="57" t="s">
        <v>35</v>
      </c>
      <c r="J8" s="180" t="s">
        <v>105</v>
      </c>
      <c r="K8" s="157" t="s">
        <v>35</v>
      </c>
      <c r="L8" s="55" t="s">
        <v>2</v>
      </c>
      <c r="M8" s="156" t="s">
        <v>35</v>
      </c>
      <c r="N8" s="55" t="s">
        <v>2</v>
      </c>
      <c r="O8" s="182" t="s">
        <v>36</v>
      </c>
    </row>
    <row r="9" spans="2:15" ht="15" customHeight="1">
      <c r="B9" s="207"/>
      <c r="C9" s="207"/>
      <c r="D9" s="154" t="s">
        <v>37</v>
      </c>
      <c r="E9" s="155" t="s">
        <v>38</v>
      </c>
      <c r="F9" s="53" t="s">
        <v>37</v>
      </c>
      <c r="G9" s="54" t="s">
        <v>38</v>
      </c>
      <c r="H9" s="179"/>
      <c r="I9" s="58" t="s">
        <v>37</v>
      </c>
      <c r="J9" s="181"/>
      <c r="K9" s="154" t="s">
        <v>37</v>
      </c>
      <c r="L9" s="155" t="s">
        <v>38</v>
      </c>
      <c r="M9" s="53" t="s">
        <v>37</v>
      </c>
      <c r="N9" s="155" t="s">
        <v>38</v>
      </c>
      <c r="O9" s="183"/>
    </row>
    <row r="10" spans="2:15">
      <c r="B10" s="66">
        <v>1</v>
      </c>
      <c r="C10" s="67" t="s">
        <v>12</v>
      </c>
      <c r="D10" s="68">
        <v>37</v>
      </c>
      <c r="E10" s="69">
        <v>0.37</v>
      </c>
      <c r="F10" s="68">
        <v>63</v>
      </c>
      <c r="G10" s="70">
        <v>0.5431034482758621</v>
      </c>
      <c r="H10" s="71">
        <v>-0.41269841269841268</v>
      </c>
      <c r="I10" s="72">
        <v>38</v>
      </c>
      <c r="J10" s="73">
        <v>-2.6315789473684181E-2</v>
      </c>
      <c r="K10" s="68">
        <v>122</v>
      </c>
      <c r="L10" s="69">
        <v>0.3973941368078176</v>
      </c>
      <c r="M10" s="68">
        <v>212</v>
      </c>
      <c r="N10" s="70">
        <v>0.54081632653061229</v>
      </c>
      <c r="O10" s="71">
        <v>-0.42452830188679247</v>
      </c>
    </row>
    <row r="11" spans="2:15">
      <c r="B11" s="74">
        <v>2</v>
      </c>
      <c r="C11" s="75" t="s">
        <v>56</v>
      </c>
      <c r="D11" s="76">
        <v>21</v>
      </c>
      <c r="E11" s="77">
        <v>0.21</v>
      </c>
      <c r="F11" s="76">
        <v>24</v>
      </c>
      <c r="G11" s="88">
        <v>0.20689655172413793</v>
      </c>
      <c r="H11" s="79">
        <v>-0.125</v>
      </c>
      <c r="I11" s="100">
        <v>7</v>
      </c>
      <c r="J11" s="89">
        <v>2</v>
      </c>
      <c r="K11" s="76">
        <v>46</v>
      </c>
      <c r="L11" s="77">
        <v>0.14983713355048861</v>
      </c>
      <c r="M11" s="76">
        <v>48</v>
      </c>
      <c r="N11" s="88">
        <v>0.12244897959183673</v>
      </c>
      <c r="O11" s="79">
        <v>-4.166666666666663E-2</v>
      </c>
    </row>
    <row r="12" spans="2:15">
      <c r="B12" s="74">
        <v>3</v>
      </c>
      <c r="C12" s="75" t="s">
        <v>15</v>
      </c>
      <c r="D12" s="76">
        <v>11</v>
      </c>
      <c r="E12" s="77">
        <v>0.11</v>
      </c>
      <c r="F12" s="76">
        <v>5</v>
      </c>
      <c r="G12" s="88">
        <v>4.3103448275862072E-2</v>
      </c>
      <c r="H12" s="79">
        <v>1.2000000000000002</v>
      </c>
      <c r="I12" s="100">
        <v>16</v>
      </c>
      <c r="J12" s="89">
        <v>-0.3125</v>
      </c>
      <c r="K12" s="76">
        <v>29</v>
      </c>
      <c r="L12" s="77">
        <v>9.4462540716612378E-2</v>
      </c>
      <c r="M12" s="76">
        <v>18</v>
      </c>
      <c r="N12" s="88">
        <v>4.5918367346938778E-2</v>
      </c>
      <c r="O12" s="79">
        <v>0.61111111111111116</v>
      </c>
    </row>
    <row r="13" spans="2:15">
      <c r="B13" s="74">
        <v>4</v>
      </c>
      <c r="C13" s="75" t="s">
        <v>13</v>
      </c>
      <c r="D13" s="76">
        <v>0</v>
      </c>
      <c r="E13" s="77">
        <v>0</v>
      </c>
      <c r="F13" s="76">
        <v>0</v>
      </c>
      <c r="G13" s="88">
        <v>0</v>
      </c>
      <c r="H13" s="79"/>
      <c r="I13" s="100">
        <v>24</v>
      </c>
      <c r="J13" s="89">
        <v>-1</v>
      </c>
      <c r="K13" s="76">
        <v>27</v>
      </c>
      <c r="L13" s="77">
        <v>8.7947882736156349E-2</v>
      </c>
      <c r="M13" s="76">
        <v>0</v>
      </c>
      <c r="N13" s="88">
        <v>0</v>
      </c>
      <c r="O13" s="79"/>
    </row>
    <row r="14" spans="2:15">
      <c r="B14" s="101">
        <v>5</v>
      </c>
      <c r="C14" s="90" t="s">
        <v>20</v>
      </c>
      <c r="D14" s="102">
        <v>0</v>
      </c>
      <c r="E14" s="103">
        <v>0</v>
      </c>
      <c r="F14" s="102">
        <v>1</v>
      </c>
      <c r="G14" s="104">
        <v>8.6206896551724137E-3</v>
      </c>
      <c r="H14" s="105">
        <v>-1</v>
      </c>
      <c r="I14" s="106">
        <v>16</v>
      </c>
      <c r="J14" s="107">
        <v>-1</v>
      </c>
      <c r="K14" s="102">
        <v>20</v>
      </c>
      <c r="L14" s="103">
        <v>6.5146579804560262E-2</v>
      </c>
      <c r="M14" s="102">
        <v>4</v>
      </c>
      <c r="N14" s="104">
        <v>1.020408163265306E-2</v>
      </c>
      <c r="O14" s="105">
        <v>4</v>
      </c>
    </row>
    <row r="15" spans="2:15">
      <c r="B15" s="173" t="s">
        <v>59</v>
      </c>
      <c r="C15" s="174"/>
      <c r="D15" s="30">
        <f>SUM(D10:D14)</f>
        <v>69</v>
      </c>
      <c r="E15" s="31">
        <f>D15/D17</f>
        <v>0.69</v>
      </c>
      <c r="F15" s="30">
        <f>SUM(F10:F14)</f>
        <v>93</v>
      </c>
      <c r="G15" s="31">
        <f>F15/F17</f>
        <v>0.80172413793103448</v>
      </c>
      <c r="H15" s="33">
        <f>D15/F15-1</f>
        <v>-0.25806451612903225</v>
      </c>
      <c r="I15" s="30">
        <f>SUM(I10:I14)</f>
        <v>101</v>
      </c>
      <c r="J15" s="31">
        <f>I15/I17</f>
        <v>0.88596491228070173</v>
      </c>
      <c r="K15" s="30">
        <f>SUM(K10:K14)</f>
        <v>244</v>
      </c>
      <c r="L15" s="31">
        <f>K15/K17</f>
        <v>0.7947882736156352</v>
      </c>
      <c r="M15" s="30">
        <f>SUM(M10:M14)</f>
        <v>282</v>
      </c>
      <c r="N15" s="31">
        <f>M15/M17</f>
        <v>0.71938775510204078</v>
      </c>
      <c r="O15" s="33">
        <f>K15/M15-1</f>
        <v>-0.13475177304964536</v>
      </c>
    </row>
    <row r="16" spans="2:15" s="29" customFormat="1">
      <c r="B16" s="173" t="s">
        <v>39</v>
      </c>
      <c r="C16" s="174"/>
      <c r="D16" s="10">
        <f>D17-SUM(D10:D14)</f>
        <v>31</v>
      </c>
      <c r="E16" s="11">
        <f>D16/D17</f>
        <v>0.31</v>
      </c>
      <c r="F16" s="10">
        <f>F17-SUM(F10:F14)</f>
        <v>23</v>
      </c>
      <c r="G16" s="11">
        <f>F16/F17</f>
        <v>0.19827586206896552</v>
      </c>
      <c r="H16" s="12">
        <f>D16/F16-1</f>
        <v>0.34782608695652173</v>
      </c>
      <c r="I16" s="10">
        <f>I17-SUM(I10:I14)</f>
        <v>13</v>
      </c>
      <c r="J16" s="34">
        <f>D16/I16-1</f>
        <v>1.3846153846153846</v>
      </c>
      <c r="K16" s="10">
        <f>K17-SUM(K10:K14)</f>
        <v>63</v>
      </c>
      <c r="L16" s="11">
        <f>K16/K17</f>
        <v>0.20521172638436483</v>
      </c>
      <c r="M16" s="10">
        <f>M17-SUM(M10:M14)</f>
        <v>110</v>
      </c>
      <c r="N16" s="11">
        <f>M16/M17</f>
        <v>0.28061224489795916</v>
      </c>
      <c r="O16" s="12">
        <f>K16/M16-1</f>
        <v>-0.42727272727272725</v>
      </c>
    </row>
    <row r="17" spans="2:15">
      <c r="B17" s="171" t="s">
        <v>40</v>
      </c>
      <c r="C17" s="172"/>
      <c r="D17" s="50">
        <v>100</v>
      </c>
      <c r="E17" s="82">
        <v>1</v>
      </c>
      <c r="F17" s="50">
        <v>116</v>
      </c>
      <c r="G17" s="83">
        <v>1</v>
      </c>
      <c r="H17" s="45">
        <v>-0.13793103448275867</v>
      </c>
      <c r="I17" s="51">
        <v>114</v>
      </c>
      <c r="J17" s="46">
        <v>-0.1228070175438597</v>
      </c>
      <c r="K17" s="50">
        <v>307</v>
      </c>
      <c r="L17" s="82">
        <v>1</v>
      </c>
      <c r="M17" s="50">
        <v>392</v>
      </c>
      <c r="N17" s="83">
        <v>1</v>
      </c>
      <c r="O17" s="45">
        <v>-0.21683673469387754</v>
      </c>
    </row>
    <row r="18" spans="2:15">
      <c r="B18" t="s">
        <v>92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47" t="s">
        <v>93</v>
      </c>
      <c r="C21" s="144"/>
      <c r="D21" s="144"/>
      <c r="E21" s="144"/>
      <c r="F21" s="144"/>
      <c r="G21" s="144"/>
    </row>
    <row r="22" spans="2:15">
      <c r="B22" s="16" t="s">
        <v>54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303" operator="lessThan">
      <formula>0</formula>
    </cfRule>
  </conditionalFormatting>
  <conditionalFormatting sqref="O16">
    <cfRule type="cellIs" dxfId="8" priority="302" operator="lessThan">
      <formula>0</formula>
    </cfRule>
  </conditionalFormatting>
  <conditionalFormatting sqref="J16">
    <cfRule type="cellIs" dxfId="7" priority="301" operator="lessThan">
      <formula>0</formula>
    </cfRule>
  </conditionalFormatting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2021-04-07T11:12:13Z</dcterms:modified>
</cp:coreProperties>
</file>